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eilinda\uhamka\SKRIPSI\skripsi\"/>
    </mc:Choice>
  </mc:AlternateContent>
  <xr:revisionPtr revIDLastSave="0" documentId="13_ncr:1_{72988997-8331-4C7D-9E71-09AD5FEA78A1}" xr6:coauthVersionLast="47" xr6:coauthVersionMax="47" xr10:uidLastSave="{00000000-0000-0000-0000-000000000000}"/>
  <bookViews>
    <workbookView xWindow="-110" yWindow="-110" windowWidth="19420" windowHeight="10300" activeTab="1" xr2:uid="{9271DCA9-449A-471E-8E10-88E175B9BBA3}"/>
  </bookViews>
  <sheets>
    <sheet name="Kel. Besar" sheetId="1" r:id="rId1"/>
    <sheet name="Kel. Keci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C9" i="2"/>
  <c r="F8" i="2"/>
  <c r="E8" i="2"/>
  <c r="G8" i="2" s="1"/>
  <c r="F7" i="2"/>
  <c r="E7" i="2"/>
  <c r="G7" i="2" s="1"/>
  <c r="G6" i="2"/>
  <c r="I6" i="2" s="1"/>
  <c r="F6" i="2"/>
  <c r="F9" i="2" s="1"/>
  <c r="E6" i="2"/>
  <c r="G5" i="2"/>
  <c r="I5" i="2" s="1"/>
  <c r="F5" i="2"/>
  <c r="E5" i="2"/>
  <c r="F4" i="2"/>
  <c r="E4" i="2"/>
  <c r="E9" i="2" s="1"/>
  <c r="D31" i="1"/>
  <c r="C31" i="1"/>
  <c r="F30" i="1"/>
  <c r="G30" i="1" s="1"/>
  <c r="E30" i="1"/>
  <c r="G29" i="1"/>
  <c r="I29" i="1" s="1"/>
  <c r="F29" i="1"/>
  <c r="E29" i="1"/>
  <c r="F28" i="1"/>
  <c r="E28" i="1"/>
  <c r="G28" i="1" s="1"/>
  <c r="F27" i="1"/>
  <c r="E27" i="1"/>
  <c r="G27" i="1" s="1"/>
  <c r="F26" i="1"/>
  <c r="G26" i="1" s="1"/>
  <c r="E26" i="1"/>
  <c r="G25" i="1"/>
  <c r="I25" i="1" s="1"/>
  <c r="F25" i="1"/>
  <c r="E25" i="1"/>
  <c r="F24" i="1"/>
  <c r="E24" i="1"/>
  <c r="G24" i="1" s="1"/>
  <c r="F23" i="1"/>
  <c r="E23" i="1"/>
  <c r="G23" i="1" s="1"/>
  <c r="F22" i="1"/>
  <c r="G22" i="1" s="1"/>
  <c r="E22" i="1"/>
  <c r="G21" i="1"/>
  <c r="H21" i="1" s="1"/>
  <c r="F21" i="1"/>
  <c r="E21" i="1"/>
  <c r="F20" i="1"/>
  <c r="E20" i="1"/>
  <c r="G20" i="1" s="1"/>
  <c r="F19" i="1"/>
  <c r="E19" i="1"/>
  <c r="G19" i="1" s="1"/>
  <c r="F18" i="1"/>
  <c r="G18" i="1" s="1"/>
  <c r="E18" i="1"/>
  <c r="G17" i="1"/>
  <c r="H17" i="1" s="1"/>
  <c r="F17" i="1"/>
  <c r="E17" i="1"/>
  <c r="F16" i="1"/>
  <c r="E16" i="1"/>
  <c r="G16" i="1" s="1"/>
  <c r="F15" i="1"/>
  <c r="E15" i="1"/>
  <c r="G15" i="1" s="1"/>
  <c r="F14" i="1"/>
  <c r="G14" i="1" s="1"/>
  <c r="E14" i="1"/>
  <c r="G13" i="1"/>
  <c r="H13" i="1" s="1"/>
  <c r="F13" i="1"/>
  <c r="E13" i="1"/>
  <c r="F12" i="1"/>
  <c r="E12" i="1"/>
  <c r="G12" i="1" s="1"/>
  <c r="F11" i="1"/>
  <c r="E11" i="1"/>
  <c r="G11" i="1" s="1"/>
  <c r="F10" i="1"/>
  <c r="G10" i="1" s="1"/>
  <c r="E10" i="1"/>
  <c r="G9" i="1"/>
  <c r="I9" i="1" s="1"/>
  <c r="F9" i="1"/>
  <c r="E9" i="1"/>
  <c r="F8" i="1"/>
  <c r="E8" i="1"/>
  <c r="G8" i="1" s="1"/>
  <c r="F7" i="1"/>
  <c r="E7" i="1"/>
  <c r="G7" i="1" s="1"/>
  <c r="F6" i="1"/>
  <c r="G6" i="1" s="1"/>
  <c r="E6" i="1"/>
  <c r="G5" i="1"/>
  <c r="H5" i="1" s="1"/>
  <c r="F5" i="1"/>
  <c r="E5" i="1"/>
  <c r="F4" i="1"/>
  <c r="F31" i="1" s="1"/>
  <c r="E4" i="1"/>
  <c r="G4" i="1" s="1"/>
  <c r="H8" i="2" l="1"/>
  <c r="I8" i="2"/>
  <c r="I7" i="2"/>
  <c r="H7" i="2"/>
  <c r="H5" i="2"/>
  <c r="H6" i="2"/>
  <c r="G4" i="2"/>
  <c r="H23" i="1"/>
  <c r="I23" i="1"/>
  <c r="G31" i="1"/>
  <c r="G32" i="1" s="1"/>
  <c r="H4" i="1"/>
  <c r="I4" i="1"/>
  <c r="H27" i="1"/>
  <c r="I27" i="1"/>
  <c r="I30" i="1"/>
  <c r="H30" i="1"/>
  <c r="H11" i="1"/>
  <c r="I11" i="1"/>
  <c r="I14" i="1"/>
  <c r="H14" i="1"/>
  <c r="I20" i="1"/>
  <c r="H20" i="1"/>
  <c r="I8" i="1"/>
  <c r="H8" i="1"/>
  <c r="H15" i="1"/>
  <c r="I15" i="1"/>
  <c r="I18" i="1"/>
  <c r="H18" i="1"/>
  <c r="I24" i="1"/>
  <c r="H24" i="1"/>
  <c r="H7" i="1"/>
  <c r="I7" i="1"/>
  <c r="I10" i="1"/>
  <c r="H10" i="1"/>
  <c r="H16" i="1"/>
  <c r="I16" i="1"/>
  <c r="I26" i="1"/>
  <c r="H26" i="1"/>
  <c r="I6" i="1"/>
  <c r="H6" i="1"/>
  <c r="I12" i="1"/>
  <c r="H12" i="1"/>
  <c r="H19" i="1"/>
  <c r="I19" i="1"/>
  <c r="I22" i="1"/>
  <c r="H22" i="1"/>
  <c r="I28" i="1"/>
  <c r="H28" i="1"/>
  <c r="H9" i="1"/>
  <c r="H25" i="1"/>
  <c r="H29" i="1"/>
  <c r="I5" i="1"/>
  <c r="I13" i="1"/>
  <c r="I17" i="1"/>
  <c r="I21" i="1"/>
  <c r="E31" i="1"/>
  <c r="H4" i="2" l="1"/>
  <c r="I4" i="2"/>
  <c r="I9" i="2" s="1"/>
  <c r="I10" i="2" s="1"/>
  <c r="G9" i="2"/>
  <c r="G10" i="2" s="1"/>
  <c r="I31" i="1"/>
  <c r="I32" i="1" s="1"/>
</calcChain>
</file>

<file path=xl/sharedStrings.xml><?xml version="1.0" encoding="utf-8"?>
<sst xmlns="http://schemas.openxmlformats.org/spreadsheetml/2006/main" count="54" uniqueCount="49">
  <si>
    <t>UJI EFEKTIFITAS KELOMPOK BESAR</t>
  </si>
  <si>
    <t>NO</t>
  </si>
  <si>
    <t>NAMA SISWA</t>
  </si>
  <si>
    <t>PRETEST</t>
  </si>
  <si>
    <t>POSTEST</t>
  </si>
  <si>
    <t>POST-PRE</t>
  </si>
  <si>
    <t>SKOR IDEAL100 - PRE)</t>
  </si>
  <si>
    <t>N GAIN SCORE</t>
  </si>
  <si>
    <t>PENINGKATAN</t>
  </si>
  <si>
    <t>N GAIN SCORE (%)</t>
  </si>
  <si>
    <t>ABIZAR ATHALLAH ZUBAIR</t>
  </si>
  <si>
    <t>AFIQAH ZAHRA RATIFA</t>
  </si>
  <si>
    <t>AIRLANGGA ZHAFRAN BAHTIAR</t>
  </si>
  <si>
    <t>ALIF MAULANA IBRAHIM</t>
  </si>
  <si>
    <t>AULIA NURUL AZIZAH</t>
  </si>
  <si>
    <t>AZKA ADELARD HIBRIZI</t>
  </si>
  <si>
    <t>AZZAM ZIKRI AL KHALIFI</t>
  </si>
  <si>
    <t>BAGAS ANDRA PRATAMA</t>
  </si>
  <si>
    <t>BHIMA ADITRIA</t>
  </si>
  <si>
    <t>CANTIKA ANNISA PUTRI NATALIA</t>
  </si>
  <si>
    <t>FAIREL ATHARIZZ CALIEF</t>
  </si>
  <si>
    <t>FATIMAH NABILLAH ARROYAN</t>
  </si>
  <si>
    <t>HADRI ALMA RAMDHAN</t>
  </si>
  <si>
    <t>HAIKAL RUBY AL-GHIFARI</t>
  </si>
  <si>
    <t>KANAYA KIENAR YUKI</t>
  </si>
  <si>
    <t>LAILATIFAH PANGARIP WIWOHO</t>
  </si>
  <si>
    <t>LEONA FITRI AGUSTINA SUSANTO</t>
  </si>
  <si>
    <t>MAHAYU TIFA AZZAHRA</t>
  </si>
  <si>
    <t>MUHAMAD BILAL WIDODO</t>
  </si>
  <si>
    <t>MUHAMMAD ATHIR ASH-SHIDQI</t>
  </si>
  <si>
    <t>NADHIFA AZ ZAHRA</t>
  </si>
  <si>
    <t>PUTRI MAHESTRI AZZAHRA</t>
  </si>
  <si>
    <t>RAFID SAKHI SISWANTO</t>
  </si>
  <si>
    <t>RIYANDRA AR RASYID</t>
  </si>
  <si>
    <t>SHILAN SABINA SAFWA</t>
  </si>
  <si>
    <t>SHOFIE SALSABILA</t>
  </si>
  <si>
    <t>ZAFIRA AQEELA YUSUF</t>
  </si>
  <si>
    <t>MEAN</t>
  </si>
  <si>
    <t>UJI EFEKTIFITAS KELOMPOK KECIL</t>
  </si>
  <si>
    <t>NAMA</t>
  </si>
  <si>
    <t>POSTES-PRETES</t>
  </si>
  <si>
    <t>IDEAL SKOR (100-PRETEST)</t>
  </si>
  <si>
    <t>N-GAIN</t>
  </si>
  <si>
    <t>N-GAIN SKOR (%)</t>
  </si>
  <si>
    <t>ANEILA</t>
  </si>
  <si>
    <t>AXELLE</t>
  </si>
  <si>
    <t>HANA</t>
  </si>
  <si>
    <t>HUSNA</t>
  </si>
  <si>
    <t>M. GIBRAN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</si>
</sst>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1" fillId="2" borderId="2" xfId="0" applyFont="1" applyFill="1" applyBorder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807357</xdr:colOff>
      <xdr:row>31</xdr:row>
      <xdr:rowOff>90715</xdr:rowOff>
    </xdr:from>
    <xdr:to>
      <xdr:col>5</xdr:col>
      <xdr:colOff>1106714</xdr:colOff>
      <xdr:row>35</xdr:row>
      <xdr:rowOff>45357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B62F3A-FCA9-4DBF-AA06-568C5F4481C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93786" y="5715001"/>
          <a:ext cx="2775857" cy="680356"/>
        </a:xfrm>
        <a:prstGeom prst="rect">
          <a:avLst/>
        </a:prstGeom>
      </xdr:spPr>
    </xdr:pic>
    <xdr:clientData/>
  </xdr:twoCellAnchor>
  <xdr:twoCellAnchor editAs="oneCell">
    <xdr:from>
      <xdr:col>1</xdr:col>
      <xdr:colOff>226785</xdr:colOff>
      <xdr:row>35</xdr:row>
      <xdr:rowOff>18144</xdr:rowOff>
    </xdr:from>
    <xdr:to>
      <xdr:col>3</xdr:col>
      <xdr:colOff>743857</xdr:colOff>
      <xdr:row>44</xdr:row>
      <xdr:rowOff>53657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F5E7703-74C6-40F1-8DCB-18C5111E4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1714" y="6368144"/>
          <a:ext cx="3184072" cy="1668370"/>
        </a:xfrm>
        <a:prstGeom prst="rect">
          <a:avLst/>
        </a:prstGeom>
      </xdr:spPr>
    </xdr:pic>
    <xdr:clientData/>
  </xdr:twoCellAnchor>
  <xdr:twoCellAnchor editAs="oneCell">
    <xdr:from>
      <xdr:col>4</xdr:col>
      <xdr:colOff>353785</xdr:colOff>
      <xdr:row>35</xdr:row>
      <xdr:rowOff>108856</xdr:rowOff>
    </xdr:from>
    <xdr:to>
      <xdr:col>7</xdr:col>
      <xdr:colOff>380565</xdr:colOff>
      <xdr:row>43</xdr:row>
      <xdr:rowOff>110182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0DFA07F-0DA9-4501-8FDC-249C47D52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1214" y="6458856"/>
          <a:ext cx="3074780" cy="14527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234951</xdr:colOff>
      <xdr:row>9</xdr:row>
      <xdr:rowOff>38100</xdr:rowOff>
    </xdr:from>
    <xdr:to>
      <xdr:col>5</xdr:col>
      <xdr:colOff>1384301</xdr:colOff>
      <xdr:row>12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A6D03B-CF41-4F3F-9660-D62A34AFFE1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7201" y="1695450"/>
          <a:ext cx="2686050" cy="692150"/>
        </a:xfrm>
        <a:prstGeom prst="rect">
          <a:avLst/>
        </a:prstGeom>
      </xdr:spPr>
    </xdr:pic>
    <xdr:clientData/>
  </xdr:twoCellAnchor>
  <xdr:twoCellAnchor editAs="oneCell">
    <xdr:from>
      <xdr:col>1</xdr:col>
      <xdr:colOff>33992</xdr:colOff>
      <xdr:row>13</xdr:row>
      <xdr:rowOff>13073</xdr:rowOff>
    </xdr:from>
    <xdr:to>
      <xdr:col>5</xdr:col>
      <xdr:colOff>524185</xdr:colOff>
      <xdr:row>21</xdr:row>
      <xdr:rowOff>167341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134D4B-8699-43E9-867E-0601F46E6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5292" y="2407023"/>
          <a:ext cx="3277843" cy="1627468"/>
        </a:xfrm>
        <a:prstGeom prst="rect">
          <a:avLst/>
        </a:prstGeom>
      </xdr:spPr>
    </xdr:pic>
    <xdr:clientData/>
  </xdr:twoCellAnchor>
  <xdr:twoCellAnchor editAs="oneCell">
    <xdr:from>
      <xdr:col>5</xdr:col>
      <xdr:colOff>661521</xdr:colOff>
      <xdr:row>13</xdr:row>
      <xdr:rowOff>69556</xdr:rowOff>
    </xdr:from>
    <xdr:to>
      <xdr:col>8</xdr:col>
      <xdr:colOff>388844</xdr:colOff>
      <xdr:row>20</xdr:row>
      <xdr:rowOff>162315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EAB4C4A-71A3-466A-9193-681D2DB56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90471" y="2463506"/>
          <a:ext cx="3092823" cy="1381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E491F-C9C1-4903-8C26-2E9763CB4230}">
  <dimension ref="A1:I32"/>
  <sheetViews>
    <sheetView topLeftCell="A7" zoomScale="70" zoomScaleNormal="70" workbookViewId="0">
      <selection activeCell="R30" sqref="R30"/>
    </sheetView>
  </sheetViews>
  <sheetFormatPr defaultRowHeight="14.5" x14ac:dyDescent="0.35"/>
  <cols>
    <col min="1" max="1" width="3.453125" bestFit="1" customWidth="1"/>
    <col min="2" max="2" width="26.36328125" bestFit="1" customWidth="1"/>
    <col min="3" max="5" width="11.81640625" bestFit="1" customWidth="1"/>
    <col min="6" max="6" width="19.08984375" bestFit="1" customWidth="1"/>
    <col min="7" max="7" width="12.7265625" bestFit="1" customWidth="1"/>
    <col min="8" max="8" width="13.08984375" bestFit="1" customWidth="1"/>
    <col min="9" max="9" width="16" bestFit="1" customWidth="1"/>
  </cols>
  <sheetData>
    <row r="1" spans="1:9" x14ac:dyDescent="0.35">
      <c r="B1" s="1" t="s">
        <v>0</v>
      </c>
      <c r="C1" s="2"/>
      <c r="D1" s="2"/>
      <c r="E1" s="2"/>
      <c r="F1" s="2"/>
      <c r="G1" s="2"/>
      <c r="H1" s="2"/>
      <c r="I1" s="2"/>
    </row>
    <row r="2" spans="1:9" x14ac:dyDescent="0.35">
      <c r="B2" s="3"/>
      <c r="C2" s="3"/>
      <c r="D2" s="3"/>
      <c r="E2" s="3"/>
      <c r="F2" s="3"/>
      <c r="G2" s="3"/>
      <c r="H2" s="3"/>
      <c r="I2" s="3"/>
    </row>
    <row r="3" spans="1:9" x14ac:dyDescent="0.3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x14ac:dyDescent="0.35">
      <c r="A4" s="6">
        <v>1</v>
      </c>
      <c r="B4" s="7" t="s">
        <v>10</v>
      </c>
      <c r="C4" s="8">
        <v>25</v>
      </c>
      <c r="D4" s="8">
        <v>100</v>
      </c>
      <c r="E4" s="8">
        <f>D4-C4</f>
        <v>75</v>
      </c>
      <c r="F4" s="8">
        <f>100-C4</f>
        <v>75</v>
      </c>
      <c r="G4" s="6">
        <f>E4/F4</f>
        <v>1</v>
      </c>
      <c r="H4" s="8" t="str">
        <f>IF(G4&lt;-1,"terjadi penurunan",IF(G4&lt;0,"tidak terjadi peningkataan",IF(G4&lt;0.3,"rendah",IF(G4&lt;0.7,"sedang","tinggi"))))</f>
        <v>tinggi</v>
      </c>
      <c r="I4" s="6">
        <f>G4*100</f>
        <v>100</v>
      </c>
    </row>
    <row r="5" spans="1:9" x14ac:dyDescent="0.35">
      <c r="A5" s="6">
        <v>2</v>
      </c>
      <c r="B5" s="7" t="s">
        <v>11</v>
      </c>
      <c r="C5" s="8">
        <v>70</v>
      </c>
      <c r="D5" s="8">
        <v>90</v>
      </c>
      <c r="E5" s="8">
        <f t="shared" ref="E5:E30" si="0">D5-C5</f>
        <v>20</v>
      </c>
      <c r="F5" s="8">
        <f t="shared" ref="F5:F30" si="1">100-C5</f>
        <v>30</v>
      </c>
      <c r="G5" s="6">
        <f t="shared" ref="G5:G30" si="2">E5/F5</f>
        <v>0.66666666666666663</v>
      </c>
      <c r="H5" s="8" t="str">
        <f t="shared" ref="H5:H30" si="3">IF(G5&lt;-1,"terjadi penurunan",IF(G5&lt;0,"tidak terjadi peningkataan",IF(G5&lt;0.3,"rendah",IF(G5&lt;0.7,"sedang","tinggi"))))</f>
        <v>sedang</v>
      </c>
      <c r="I5" s="6">
        <f t="shared" ref="I5:I30" si="4">G5*100</f>
        <v>66.666666666666657</v>
      </c>
    </row>
    <row r="6" spans="1:9" x14ac:dyDescent="0.35">
      <c r="A6" s="6">
        <v>3</v>
      </c>
      <c r="B6" s="7" t="s">
        <v>12</v>
      </c>
      <c r="C6" s="8">
        <v>40</v>
      </c>
      <c r="D6" s="8">
        <v>90</v>
      </c>
      <c r="E6" s="8">
        <f t="shared" si="0"/>
        <v>50</v>
      </c>
      <c r="F6" s="8">
        <f t="shared" si="1"/>
        <v>60</v>
      </c>
      <c r="G6" s="6">
        <f t="shared" si="2"/>
        <v>0.83333333333333337</v>
      </c>
      <c r="H6" s="8" t="str">
        <f t="shared" si="3"/>
        <v>tinggi</v>
      </c>
      <c r="I6" s="6">
        <f t="shared" si="4"/>
        <v>83.333333333333343</v>
      </c>
    </row>
    <row r="7" spans="1:9" x14ac:dyDescent="0.35">
      <c r="A7" s="6">
        <v>4</v>
      </c>
      <c r="B7" s="7" t="s">
        <v>13</v>
      </c>
      <c r="C7" s="8">
        <v>55</v>
      </c>
      <c r="D7" s="8">
        <v>90</v>
      </c>
      <c r="E7" s="8">
        <f t="shared" si="0"/>
        <v>35</v>
      </c>
      <c r="F7" s="8">
        <f t="shared" si="1"/>
        <v>45</v>
      </c>
      <c r="G7" s="6">
        <f t="shared" si="2"/>
        <v>0.77777777777777779</v>
      </c>
      <c r="H7" s="8" t="str">
        <f t="shared" si="3"/>
        <v>tinggi</v>
      </c>
      <c r="I7" s="6">
        <f t="shared" si="4"/>
        <v>77.777777777777786</v>
      </c>
    </row>
    <row r="8" spans="1:9" x14ac:dyDescent="0.35">
      <c r="A8" s="6">
        <v>5</v>
      </c>
      <c r="B8" s="7" t="s">
        <v>14</v>
      </c>
      <c r="C8" s="8">
        <v>40</v>
      </c>
      <c r="D8" s="8">
        <v>75</v>
      </c>
      <c r="E8" s="8">
        <f t="shared" si="0"/>
        <v>35</v>
      </c>
      <c r="F8" s="8">
        <f t="shared" si="1"/>
        <v>60</v>
      </c>
      <c r="G8" s="6">
        <f t="shared" si="2"/>
        <v>0.58333333333333337</v>
      </c>
      <c r="H8" s="8" t="str">
        <f t="shared" si="3"/>
        <v>sedang</v>
      </c>
      <c r="I8" s="6">
        <f t="shared" si="4"/>
        <v>58.333333333333336</v>
      </c>
    </row>
    <row r="9" spans="1:9" x14ac:dyDescent="0.35">
      <c r="A9" s="6">
        <v>6</v>
      </c>
      <c r="B9" s="7" t="s">
        <v>15</v>
      </c>
      <c r="C9" s="8">
        <v>60</v>
      </c>
      <c r="D9" s="8">
        <v>90</v>
      </c>
      <c r="E9" s="8">
        <f t="shared" si="0"/>
        <v>30</v>
      </c>
      <c r="F9" s="8">
        <f t="shared" si="1"/>
        <v>40</v>
      </c>
      <c r="G9" s="6">
        <f t="shared" si="2"/>
        <v>0.75</v>
      </c>
      <c r="H9" s="8" t="str">
        <f t="shared" si="3"/>
        <v>tinggi</v>
      </c>
      <c r="I9" s="6">
        <f t="shared" si="4"/>
        <v>75</v>
      </c>
    </row>
    <row r="10" spans="1:9" x14ac:dyDescent="0.35">
      <c r="A10" s="6">
        <v>7</v>
      </c>
      <c r="B10" s="7" t="s">
        <v>16</v>
      </c>
      <c r="C10" s="8">
        <v>55</v>
      </c>
      <c r="D10" s="8">
        <v>80</v>
      </c>
      <c r="E10" s="8">
        <f t="shared" si="0"/>
        <v>25</v>
      </c>
      <c r="F10" s="8">
        <f t="shared" si="1"/>
        <v>45</v>
      </c>
      <c r="G10" s="6">
        <f t="shared" si="2"/>
        <v>0.55555555555555558</v>
      </c>
      <c r="H10" s="8" t="str">
        <f t="shared" si="3"/>
        <v>sedang</v>
      </c>
      <c r="I10" s="6">
        <f t="shared" si="4"/>
        <v>55.555555555555557</v>
      </c>
    </row>
    <row r="11" spans="1:9" x14ac:dyDescent="0.35">
      <c r="A11" s="6">
        <v>8</v>
      </c>
      <c r="B11" s="7" t="s">
        <v>17</v>
      </c>
      <c r="C11" s="8">
        <v>65</v>
      </c>
      <c r="D11" s="8">
        <v>90</v>
      </c>
      <c r="E11" s="8">
        <f t="shared" si="0"/>
        <v>25</v>
      </c>
      <c r="F11" s="8">
        <f t="shared" si="1"/>
        <v>35</v>
      </c>
      <c r="G11" s="6">
        <f t="shared" si="2"/>
        <v>0.7142857142857143</v>
      </c>
      <c r="H11" s="8" t="str">
        <f t="shared" si="3"/>
        <v>tinggi</v>
      </c>
      <c r="I11" s="6">
        <f t="shared" si="4"/>
        <v>71.428571428571431</v>
      </c>
    </row>
    <row r="12" spans="1:9" x14ac:dyDescent="0.35">
      <c r="A12" s="6">
        <v>9</v>
      </c>
      <c r="B12" s="7" t="s">
        <v>18</v>
      </c>
      <c r="C12" s="8">
        <v>55</v>
      </c>
      <c r="D12" s="8">
        <v>75</v>
      </c>
      <c r="E12" s="8">
        <f t="shared" si="0"/>
        <v>20</v>
      </c>
      <c r="F12" s="8">
        <f t="shared" si="1"/>
        <v>45</v>
      </c>
      <c r="G12" s="6">
        <f t="shared" si="2"/>
        <v>0.44444444444444442</v>
      </c>
      <c r="H12" s="8" t="str">
        <f t="shared" si="3"/>
        <v>sedang</v>
      </c>
      <c r="I12" s="6">
        <f t="shared" si="4"/>
        <v>44.444444444444443</v>
      </c>
    </row>
    <row r="13" spans="1:9" x14ac:dyDescent="0.35">
      <c r="A13" s="6">
        <v>10</v>
      </c>
      <c r="B13" s="7" t="s">
        <v>19</v>
      </c>
      <c r="C13" s="8">
        <v>60</v>
      </c>
      <c r="D13" s="8">
        <v>95</v>
      </c>
      <c r="E13" s="8">
        <f t="shared" si="0"/>
        <v>35</v>
      </c>
      <c r="F13" s="8">
        <f t="shared" si="1"/>
        <v>40</v>
      </c>
      <c r="G13" s="6">
        <f t="shared" si="2"/>
        <v>0.875</v>
      </c>
      <c r="H13" s="8" t="str">
        <f t="shared" si="3"/>
        <v>tinggi</v>
      </c>
      <c r="I13" s="6">
        <f t="shared" si="4"/>
        <v>87.5</v>
      </c>
    </row>
    <row r="14" spans="1:9" x14ac:dyDescent="0.35">
      <c r="A14" s="6">
        <v>11</v>
      </c>
      <c r="B14" s="7" t="s">
        <v>20</v>
      </c>
      <c r="C14" s="8">
        <v>75</v>
      </c>
      <c r="D14" s="8">
        <v>85</v>
      </c>
      <c r="E14" s="8">
        <f t="shared" si="0"/>
        <v>10</v>
      </c>
      <c r="F14" s="8">
        <f t="shared" si="1"/>
        <v>25</v>
      </c>
      <c r="G14" s="6">
        <f t="shared" si="2"/>
        <v>0.4</v>
      </c>
      <c r="H14" s="8" t="str">
        <f t="shared" si="3"/>
        <v>sedang</v>
      </c>
      <c r="I14" s="6">
        <f t="shared" si="4"/>
        <v>40</v>
      </c>
    </row>
    <row r="15" spans="1:9" x14ac:dyDescent="0.35">
      <c r="A15" s="6">
        <v>12</v>
      </c>
      <c r="B15" s="7" t="s">
        <v>21</v>
      </c>
      <c r="C15" s="8">
        <v>65</v>
      </c>
      <c r="D15" s="8">
        <v>90</v>
      </c>
      <c r="E15" s="8">
        <f t="shared" si="0"/>
        <v>25</v>
      </c>
      <c r="F15" s="8">
        <f t="shared" si="1"/>
        <v>35</v>
      </c>
      <c r="G15" s="6">
        <f t="shared" si="2"/>
        <v>0.7142857142857143</v>
      </c>
      <c r="H15" s="8" t="str">
        <f t="shared" si="3"/>
        <v>tinggi</v>
      </c>
      <c r="I15" s="6">
        <f t="shared" si="4"/>
        <v>71.428571428571431</v>
      </c>
    </row>
    <row r="16" spans="1:9" x14ac:dyDescent="0.35">
      <c r="A16" s="6">
        <v>13</v>
      </c>
      <c r="B16" s="7" t="s">
        <v>22</v>
      </c>
      <c r="C16" s="8">
        <v>55</v>
      </c>
      <c r="D16" s="8">
        <v>90</v>
      </c>
      <c r="E16" s="8">
        <f t="shared" si="0"/>
        <v>35</v>
      </c>
      <c r="F16" s="8">
        <f t="shared" si="1"/>
        <v>45</v>
      </c>
      <c r="G16" s="6">
        <f t="shared" si="2"/>
        <v>0.77777777777777779</v>
      </c>
      <c r="H16" s="8" t="str">
        <f t="shared" si="3"/>
        <v>tinggi</v>
      </c>
      <c r="I16" s="6">
        <f t="shared" si="4"/>
        <v>77.777777777777786</v>
      </c>
    </row>
    <row r="17" spans="1:9" x14ac:dyDescent="0.35">
      <c r="A17" s="6">
        <v>14</v>
      </c>
      <c r="B17" s="7" t="s">
        <v>23</v>
      </c>
      <c r="C17" s="8">
        <v>50</v>
      </c>
      <c r="D17" s="8">
        <v>85</v>
      </c>
      <c r="E17" s="8">
        <f t="shared" si="0"/>
        <v>35</v>
      </c>
      <c r="F17" s="8">
        <f t="shared" si="1"/>
        <v>50</v>
      </c>
      <c r="G17" s="6">
        <f t="shared" si="2"/>
        <v>0.7</v>
      </c>
      <c r="H17" s="8" t="str">
        <f t="shared" si="3"/>
        <v>tinggi</v>
      </c>
      <c r="I17" s="6">
        <f t="shared" si="4"/>
        <v>70</v>
      </c>
    </row>
    <row r="18" spans="1:9" x14ac:dyDescent="0.35">
      <c r="A18" s="6">
        <v>15</v>
      </c>
      <c r="B18" s="7" t="s">
        <v>24</v>
      </c>
      <c r="C18" s="8">
        <v>70</v>
      </c>
      <c r="D18" s="8">
        <v>95</v>
      </c>
      <c r="E18" s="8">
        <f t="shared" si="0"/>
        <v>25</v>
      </c>
      <c r="F18" s="8">
        <f t="shared" si="1"/>
        <v>30</v>
      </c>
      <c r="G18" s="6">
        <f t="shared" si="2"/>
        <v>0.83333333333333337</v>
      </c>
      <c r="H18" s="8" t="str">
        <f t="shared" si="3"/>
        <v>tinggi</v>
      </c>
      <c r="I18" s="6">
        <f t="shared" si="4"/>
        <v>83.333333333333343</v>
      </c>
    </row>
    <row r="19" spans="1:9" x14ac:dyDescent="0.35">
      <c r="A19" s="6">
        <v>16</v>
      </c>
      <c r="B19" s="7" t="s">
        <v>25</v>
      </c>
      <c r="C19" s="8">
        <v>65</v>
      </c>
      <c r="D19" s="8">
        <v>95</v>
      </c>
      <c r="E19" s="8">
        <f t="shared" si="0"/>
        <v>30</v>
      </c>
      <c r="F19" s="8">
        <f t="shared" si="1"/>
        <v>35</v>
      </c>
      <c r="G19" s="6">
        <f t="shared" si="2"/>
        <v>0.8571428571428571</v>
      </c>
      <c r="H19" s="8" t="str">
        <f t="shared" si="3"/>
        <v>tinggi</v>
      </c>
      <c r="I19" s="6">
        <f t="shared" si="4"/>
        <v>85.714285714285708</v>
      </c>
    </row>
    <row r="20" spans="1:9" x14ac:dyDescent="0.35">
      <c r="A20" s="6">
        <v>17</v>
      </c>
      <c r="B20" s="7" t="s">
        <v>26</v>
      </c>
      <c r="C20" s="8">
        <v>65</v>
      </c>
      <c r="D20" s="8">
        <v>85</v>
      </c>
      <c r="E20" s="8">
        <f t="shared" si="0"/>
        <v>20</v>
      </c>
      <c r="F20" s="8">
        <f t="shared" si="1"/>
        <v>35</v>
      </c>
      <c r="G20" s="6">
        <f t="shared" si="2"/>
        <v>0.5714285714285714</v>
      </c>
      <c r="H20" s="8" t="str">
        <f t="shared" si="3"/>
        <v>sedang</v>
      </c>
      <c r="I20" s="6">
        <f t="shared" si="4"/>
        <v>57.142857142857139</v>
      </c>
    </row>
    <row r="21" spans="1:9" x14ac:dyDescent="0.35">
      <c r="A21" s="6">
        <v>18</v>
      </c>
      <c r="B21" s="7" t="s">
        <v>27</v>
      </c>
      <c r="C21" s="8">
        <v>80</v>
      </c>
      <c r="D21" s="8">
        <v>100</v>
      </c>
      <c r="E21" s="8">
        <f t="shared" si="0"/>
        <v>20</v>
      </c>
      <c r="F21" s="8">
        <f t="shared" si="1"/>
        <v>20</v>
      </c>
      <c r="G21" s="6">
        <f t="shared" si="2"/>
        <v>1</v>
      </c>
      <c r="H21" s="8" t="str">
        <f t="shared" si="3"/>
        <v>tinggi</v>
      </c>
      <c r="I21" s="6">
        <f t="shared" si="4"/>
        <v>100</v>
      </c>
    </row>
    <row r="22" spans="1:9" x14ac:dyDescent="0.35">
      <c r="A22" s="6">
        <v>19</v>
      </c>
      <c r="B22" s="7" t="s">
        <v>28</v>
      </c>
      <c r="C22" s="8">
        <v>80</v>
      </c>
      <c r="D22" s="8">
        <v>90</v>
      </c>
      <c r="E22" s="8">
        <f t="shared" si="0"/>
        <v>10</v>
      </c>
      <c r="F22" s="8">
        <f t="shared" si="1"/>
        <v>20</v>
      </c>
      <c r="G22" s="6">
        <f t="shared" si="2"/>
        <v>0.5</v>
      </c>
      <c r="H22" s="8" t="str">
        <f t="shared" si="3"/>
        <v>sedang</v>
      </c>
      <c r="I22" s="6">
        <f t="shared" si="4"/>
        <v>50</v>
      </c>
    </row>
    <row r="23" spans="1:9" x14ac:dyDescent="0.35">
      <c r="A23" s="6">
        <v>20</v>
      </c>
      <c r="B23" s="7" t="s">
        <v>29</v>
      </c>
      <c r="C23" s="8">
        <v>65</v>
      </c>
      <c r="D23" s="8">
        <v>90</v>
      </c>
      <c r="E23" s="8">
        <f t="shared" si="0"/>
        <v>25</v>
      </c>
      <c r="F23" s="8">
        <f t="shared" si="1"/>
        <v>35</v>
      </c>
      <c r="G23" s="6">
        <f t="shared" si="2"/>
        <v>0.7142857142857143</v>
      </c>
      <c r="H23" s="8" t="str">
        <f t="shared" si="3"/>
        <v>tinggi</v>
      </c>
      <c r="I23" s="6">
        <f t="shared" si="4"/>
        <v>71.428571428571431</v>
      </c>
    </row>
    <row r="24" spans="1:9" x14ac:dyDescent="0.35">
      <c r="A24" s="6">
        <v>21</v>
      </c>
      <c r="B24" s="7" t="s">
        <v>30</v>
      </c>
      <c r="C24" s="8">
        <v>65</v>
      </c>
      <c r="D24" s="8">
        <v>90</v>
      </c>
      <c r="E24" s="8">
        <f t="shared" si="0"/>
        <v>25</v>
      </c>
      <c r="F24" s="8">
        <f t="shared" si="1"/>
        <v>35</v>
      </c>
      <c r="G24" s="6">
        <f t="shared" si="2"/>
        <v>0.7142857142857143</v>
      </c>
      <c r="H24" s="8" t="str">
        <f t="shared" si="3"/>
        <v>tinggi</v>
      </c>
      <c r="I24" s="6">
        <f t="shared" si="4"/>
        <v>71.428571428571431</v>
      </c>
    </row>
    <row r="25" spans="1:9" x14ac:dyDescent="0.35">
      <c r="A25" s="6">
        <v>22</v>
      </c>
      <c r="B25" s="7" t="s">
        <v>31</v>
      </c>
      <c r="C25" s="8">
        <v>60</v>
      </c>
      <c r="D25" s="8">
        <v>90</v>
      </c>
      <c r="E25" s="8">
        <f t="shared" si="0"/>
        <v>30</v>
      </c>
      <c r="F25" s="8">
        <f t="shared" si="1"/>
        <v>40</v>
      </c>
      <c r="G25" s="6">
        <f t="shared" si="2"/>
        <v>0.75</v>
      </c>
      <c r="H25" s="8" t="str">
        <f t="shared" si="3"/>
        <v>tinggi</v>
      </c>
      <c r="I25" s="6">
        <f t="shared" si="4"/>
        <v>75</v>
      </c>
    </row>
    <row r="26" spans="1:9" x14ac:dyDescent="0.35">
      <c r="A26" s="6">
        <v>23</v>
      </c>
      <c r="B26" s="7" t="s">
        <v>32</v>
      </c>
      <c r="C26" s="8">
        <v>75</v>
      </c>
      <c r="D26" s="8">
        <v>95</v>
      </c>
      <c r="E26" s="8">
        <f t="shared" si="0"/>
        <v>20</v>
      </c>
      <c r="F26" s="8">
        <f t="shared" si="1"/>
        <v>25</v>
      </c>
      <c r="G26" s="6">
        <f t="shared" si="2"/>
        <v>0.8</v>
      </c>
      <c r="H26" s="8" t="str">
        <f t="shared" si="3"/>
        <v>tinggi</v>
      </c>
      <c r="I26" s="6">
        <f t="shared" si="4"/>
        <v>80</v>
      </c>
    </row>
    <row r="27" spans="1:9" x14ac:dyDescent="0.35">
      <c r="A27" s="6">
        <v>24</v>
      </c>
      <c r="B27" s="7" t="s">
        <v>33</v>
      </c>
      <c r="C27" s="8">
        <v>65</v>
      </c>
      <c r="D27" s="8">
        <v>90</v>
      </c>
      <c r="E27" s="8">
        <f t="shared" si="0"/>
        <v>25</v>
      </c>
      <c r="F27" s="8">
        <f t="shared" si="1"/>
        <v>35</v>
      </c>
      <c r="G27" s="6">
        <f t="shared" si="2"/>
        <v>0.7142857142857143</v>
      </c>
      <c r="H27" s="8" t="str">
        <f t="shared" si="3"/>
        <v>tinggi</v>
      </c>
      <c r="I27" s="6">
        <f t="shared" si="4"/>
        <v>71.428571428571431</v>
      </c>
    </row>
    <row r="28" spans="1:9" x14ac:dyDescent="0.35">
      <c r="A28" s="6">
        <v>25</v>
      </c>
      <c r="B28" s="7" t="s">
        <v>34</v>
      </c>
      <c r="C28" s="8">
        <v>65</v>
      </c>
      <c r="D28" s="8">
        <v>85</v>
      </c>
      <c r="E28" s="8">
        <f t="shared" si="0"/>
        <v>20</v>
      </c>
      <c r="F28" s="8">
        <f t="shared" si="1"/>
        <v>35</v>
      </c>
      <c r="G28" s="6">
        <f t="shared" si="2"/>
        <v>0.5714285714285714</v>
      </c>
      <c r="H28" s="8" t="str">
        <f t="shared" si="3"/>
        <v>sedang</v>
      </c>
      <c r="I28" s="6">
        <f t="shared" si="4"/>
        <v>57.142857142857139</v>
      </c>
    </row>
    <row r="29" spans="1:9" x14ac:dyDescent="0.35">
      <c r="A29" s="6">
        <v>26</v>
      </c>
      <c r="B29" s="7" t="s">
        <v>35</v>
      </c>
      <c r="C29" s="8">
        <v>85</v>
      </c>
      <c r="D29" s="8">
        <v>100</v>
      </c>
      <c r="E29" s="8">
        <f t="shared" si="0"/>
        <v>15</v>
      </c>
      <c r="F29" s="8">
        <f t="shared" si="1"/>
        <v>15</v>
      </c>
      <c r="G29" s="6">
        <f t="shared" si="2"/>
        <v>1</v>
      </c>
      <c r="H29" s="8" t="str">
        <f t="shared" si="3"/>
        <v>tinggi</v>
      </c>
      <c r="I29" s="6">
        <f t="shared" si="4"/>
        <v>100</v>
      </c>
    </row>
    <row r="30" spans="1:9" x14ac:dyDescent="0.35">
      <c r="A30" s="6">
        <v>27</v>
      </c>
      <c r="B30" s="7" t="s">
        <v>36</v>
      </c>
      <c r="C30" s="8">
        <v>55</v>
      </c>
      <c r="D30" s="8">
        <v>80</v>
      </c>
      <c r="E30" s="8">
        <f t="shared" si="0"/>
        <v>25</v>
      </c>
      <c r="F30" s="8">
        <f t="shared" si="1"/>
        <v>45</v>
      </c>
      <c r="G30" s="6">
        <f t="shared" si="2"/>
        <v>0.55555555555555558</v>
      </c>
      <c r="H30" s="8" t="str">
        <f t="shared" si="3"/>
        <v>sedang</v>
      </c>
      <c r="I30" s="6">
        <f t="shared" si="4"/>
        <v>55.555555555555557</v>
      </c>
    </row>
    <row r="31" spans="1:9" x14ac:dyDescent="0.35">
      <c r="B31" s="9" t="s">
        <v>37</v>
      </c>
      <c r="C31" s="10">
        <f>AVERAGE(C4:C30)</f>
        <v>61.666666666666664</v>
      </c>
      <c r="D31" s="10">
        <f t="shared" ref="D31:I31" si="5">AVERAGE(D4:D30)</f>
        <v>89.259259259259252</v>
      </c>
      <c r="E31" s="10">
        <f t="shared" si="5"/>
        <v>27.592592592592592</v>
      </c>
      <c r="F31" s="10">
        <f t="shared" si="5"/>
        <v>38.333333333333336</v>
      </c>
      <c r="G31" s="10">
        <f t="shared" si="5"/>
        <v>0.7175631981187538</v>
      </c>
      <c r="H31" s="11"/>
      <c r="I31" s="10">
        <f t="shared" si="5"/>
        <v>71.756319811875358</v>
      </c>
    </row>
    <row r="32" spans="1:9" x14ac:dyDescent="0.35">
      <c r="G32" s="12" t="str">
        <f>IF(G31&lt;-1,"terjadi penurunan",IF(G31&lt;0,"tidak terjadi penurunan",IF(G31&lt;0.3,"rendah",IF(G31&lt;0.7,"sedang","tinggi"))))</f>
        <v>tinggi</v>
      </c>
      <c r="H32" s="11"/>
      <c r="I32" s="12" t="str">
        <f>IF(I31&gt;76,"efektif",IF(I31&gt;56,"cukup efektif",IF(I31&gt;40,"kurang efektif","tidak efektif")))</f>
        <v>cukup efektif</v>
      </c>
    </row>
  </sheetData>
  <mergeCells count="1">
    <mergeCell ref="B1:I2"/>
  </mergeCells>
  <pageMargins left="0.7" right="0.7" top="0.75" bottom="0.75" header="0.3" footer="0.3"/>
  <pageSetup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8D669-8C25-437C-AB27-82D48F2234F5}">
  <dimension ref="A1:I20"/>
  <sheetViews>
    <sheetView tabSelected="1" topLeftCell="A2" workbookViewId="0">
      <selection activeCell="J13" sqref="J13"/>
    </sheetView>
  </sheetViews>
  <sheetFormatPr defaultRowHeight="14.5" x14ac:dyDescent="0.35"/>
  <cols>
    <col min="1" max="1" width="3.453125" bestFit="1" customWidth="1"/>
    <col min="2" max="2" width="10" bestFit="1" customWidth="1"/>
    <col min="3" max="3" width="7.90625" bestFit="1" customWidth="1"/>
    <col min="4" max="4" width="8.08984375" bestFit="1" customWidth="1"/>
    <col min="5" max="5" width="13.90625" bestFit="1" customWidth="1"/>
    <col min="6" max="6" width="23.26953125" bestFit="1" customWidth="1"/>
    <col min="7" max="7" width="11.81640625" bestFit="1" customWidth="1"/>
    <col min="8" max="8" width="13.08984375" bestFit="1" customWidth="1"/>
    <col min="9" max="9" width="15.1796875" bestFit="1" customWidth="1"/>
  </cols>
  <sheetData>
    <row r="1" spans="1:9" x14ac:dyDescent="0.35">
      <c r="A1" s="13" t="s">
        <v>38</v>
      </c>
      <c r="B1" s="2"/>
      <c r="C1" s="2"/>
      <c r="D1" s="2"/>
      <c r="E1" s="2"/>
      <c r="F1" s="2"/>
      <c r="G1" s="2"/>
      <c r="H1" s="2"/>
      <c r="I1" s="2"/>
    </row>
    <row r="2" spans="1:9" x14ac:dyDescent="0.35">
      <c r="A2" s="3"/>
      <c r="B2" s="3"/>
      <c r="C2" s="3"/>
      <c r="D2" s="3"/>
      <c r="E2" s="3"/>
      <c r="F2" s="3"/>
      <c r="G2" s="3"/>
      <c r="H2" s="3"/>
      <c r="I2" s="3"/>
    </row>
    <row r="3" spans="1:9" x14ac:dyDescent="0.35">
      <c r="A3" s="5" t="s">
        <v>1</v>
      </c>
      <c r="B3" s="5" t="s">
        <v>39</v>
      </c>
      <c r="C3" s="5" t="s">
        <v>3</v>
      </c>
      <c r="D3" s="5" t="s">
        <v>4</v>
      </c>
      <c r="E3" s="5" t="s">
        <v>40</v>
      </c>
      <c r="F3" s="5" t="s">
        <v>41</v>
      </c>
      <c r="G3" s="5" t="s">
        <v>42</v>
      </c>
      <c r="H3" s="5" t="s">
        <v>8</v>
      </c>
      <c r="I3" s="5" t="s">
        <v>43</v>
      </c>
    </row>
    <row r="4" spans="1:9" x14ac:dyDescent="0.35">
      <c r="A4" s="8">
        <v>1</v>
      </c>
      <c r="B4" s="6" t="s">
        <v>44</v>
      </c>
      <c r="C4" s="8">
        <v>85</v>
      </c>
      <c r="D4" s="8">
        <v>90</v>
      </c>
      <c r="E4" s="8">
        <f>D4-C4</f>
        <v>5</v>
      </c>
      <c r="F4" s="8">
        <f>100-C4</f>
        <v>15</v>
      </c>
      <c r="G4" s="6">
        <f>E4/F4</f>
        <v>0.33333333333333331</v>
      </c>
      <c r="H4" s="8" t="str">
        <f>IF(G4&lt;-1,"terjadi penurunan",IF(G4&lt;0,"tidak terjadi peningkatan",IF(G4&lt;0.3,"rendah",IF(G4&lt;0.7,"sedang","tinggi"))))</f>
        <v>sedang</v>
      </c>
      <c r="I4" s="6">
        <f>G4*100</f>
        <v>33.333333333333329</v>
      </c>
    </row>
    <row r="5" spans="1:9" x14ac:dyDescent="0.35">
      <c r="A5" s="8">
        <v>2</v>
      </c>
      <c r="B5" s="6" t="s">
        <v>45</v>
      </c>
      <c r="C5" s="8">
        <v>65</v>
      </c>
      <c r="D5" s="8">
        <v>90</v>
      </c>
      <c r="E5" s="8">
        <f t="shared" ref="E5:E8" si="0">D5-C5</f>
        <v>25</v>
      </c>
      <c r="F5" s="8">
        <f t="shared" ref="F5:F8" si="1">100-C5</f>
        <v>35</v>
      </c>
      <c r="G5" s="6">
        <f t="shared" ref="G5:G8" si="2">E5/F5</f>
        <v>0.7142857142857143</v>
      </c>
      <c r="H5" s="8" t="str">
        <f t="shared" ref="H5:H8" si="3">IF(G5&lt;-1,"terjadi penurunan",IF(G5&lt;0,"tidak terjadi peningkatan",IF(G5&lt;0.3,"rendah",IF(G5&lt;0.7,"sedang","tinggi"))))</f>
        <v>tinggi</v>
      </c>
      <c r="I5" s="6">
        <f t="shared" ref="I5:I8" si="4">G5*100</f>
        <v>71.428571428571431</v>
      </c>
    </row>
    <row r="6" spans="1:9" x14ac:dyDescent="0.35">
      <c r="A6" s="8">
        <v>3</v>
      </c>
      <c r="B6" s="6" t="s">
        <v>46</v>
      </c>
      <c r="C6" s="8">
        <v>65</v>
      </c>
      <c r="D6" s="8">
        <v>90</v>
      </c>
      <c r="E6" s="8">
        <f t="shared" si="0"/>
        <v>25</v>
      </c>
      <c r="F6" s="8">
        <f t="shared" si="1"/>
        <v>35</v>
      </c>
      <c r="G6" s="6">
        <f t="shared" si="2"/>
        <v>0.7142857142857143</v>
      </c>
      <c r="H6" s="8" t="str">
        <f t="shared" si="3"/>
        <v>tinggi</v>
      </c>
      <c r="I6" s="6">
        <f t="shared" si="4"/>
        <v>71.428571428571431</v>
      </c>
    </row>
    <row r="7" spans="1:9" x14ac:dyDescent="0.35">
      <c r="A7" s="8">
        <v>4</v>
      </c>
      <c r="B7" s="6" t="s">
        <v>47</v>
      </c>
      <c r="C7" s="8">
        <v>50</v>
      </c>
      <c r="D7" s="8">
        <v>90</v>
      </c>
      <c r="E7" s="8">
        <f t="shared" si="0"/>
        <v>40</v>
      </c>
      <c r="F7" s="8">
        <f t="shared" si="1"/>
        <v>50</v>
      </c>
      <c r="G7" s="6">
        <f t="shared" si="2"/>
        <v>0.8</v>
      </c>
      <c r="H7" s="8" t="str">
        <f t="shared" si="3"/>
        <v>tinggi</v>
      </c>
      <c r="I7" s="6">
        <f t="shared" si="4"/>
        <v>80</v>
      </c>
    </row>
    <row r="8" spans="1:9" x14ac:dyDescent="0.35">
      <c r="A8" s="8">
        <v>5</v>
      </c>
      <c r="B8" s="6" t="s">
        <v>48</v>
      </c>
      <c r="C8" s="8">
        <v>25</v>
      </c>
      <c r="D8" s="8">
        <v>70</v>
      </c>
      <c r="E8" s="8">
        <f t="shared" si="0"/>
        <v>45</v>
      </c>
      <c r="F8" s="8">
        <f t="shared" si="1"/>
        <v>75</v>
      </c>
      <c r="G8" s="6">
        <f t="shared" si="2"/>
        <v>0.6</v>
      </c>
      <c r="H8" s="8" t="str">
        <f t="shared" si="3"/>
        <v>sedang</v>
      </c>
      <c r="I8" s="6">
        <f t="shared" si="4"/>
        <v>60</v>
      </c>
    </row>
    <row r="9" spans="1:9" x14ac:dyDescent="0.35">
      <c r="A9" s="6"/>
      <c r="B9" s="10" t="s">
        <v>37</v>
      </c>
      <c r="C9" s="10">
        <f>AVERAGE(C4:C8)</f>
        <v>58</v>
      </c>
      <c r="D9" s="10">
        <f t="shared" ref="D9:I9" si="5">AVERAGE(D4:D8)</f>
        <v>86</v>
      </c>
      <c r="E9" s="10">
        <f t="shared" si="5"/>
        <v>28</v>
      </c>
      <c r="F9" s="10">
        <f t="shared" si="5"/>
        <v>42</v>
      </c>
      <c r="G9" s="10">
        <f t="shared" si="5"/>
        <v>0.63238095238095238</v>
      </c>
      <c r="H9" s="11"/>
      <c r="I9" s="10">
        <f t="shared" si="5"/>
        <v>63.238095238095241</v>
      </c>
    </row>
    <row r="10" spans="1:9" x14ac:dyDescent="0.35">
      <c r="G10" s="12" t="str">
        <f>IF(G9&lt;-1,"terjadi penurunan",IF(G9&lt;0,"tidak terjadi peningkatan",IF(G9&lt;0.3,"rendah",IF(G9&lt;0.7,"sedang","tinggi"))))</f>
        <v>sedang</v>
      </c>
      <c r="H10" s="14"/>
      <c r="I10" s="12" t="str">
        <f>IF(I9&gt;76,"efektif",IF(I9&gt;56,"cukup efektif",IF(I9&gt;40,"kurang efektif","tidak efektif")))</f>
        <v>cukup efektif</v>
      </c>
    </row>
    <row r="20" ht="14.5" customHeight="1" x14ac:dyDescent="0.35"/>
  </sheetData>
  <mergeCells count="1">
    <mergeCell ref="A1:I2"/>
  </mergeCells>
  <pageMargins left="0.7" right="0.7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Kel. Besar</vt:lpstr>
      <vt:lpstr>Kel. Kecil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11</dc:creator>
  <cp:lastModifiedBy>WIN 11</cp:lastModifiedBy>
  <cp:lastPrinted>2025-06-03T04:23:37Z</cp:lastPrinted>
  <dcterms:created xsi:type="dcterms:W3CDTF">2025-06-03T03:34:29Z</dcterms:created>
  <dcterms:modified xsi:type="dcterms:W3CDTF">2025-06-03T04:29:00Z</dcterms:modified>
</cp:coreProperties>
</file>