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AFD144B-02EA-483B-B60F-6A0031C923F0}" xr6:coauthVersionLast="47" xr6:coauthVersionMax="47" xr10:uidLastSave="{00000000-0000-0000-0000-000000000000}"/>
  <bookViews>
    <workbookView xWindow="-108" yWindow="-108" windowWidth="23256" windowHeight="12456" xr2:uid="{FBF72236-EA93-4789-A23C-0282FF475E20}"/>
  </bookViews>
  <sheets>
    <sheet name="Sheet1" sheetId="3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3" l="1"/>
  <c r="C100" i="2"/>
  <c r="D100" i="2"/>
  <c r="E100" i="2"/>
  <c r="F100" i="2"/>
  <c r="G100" i="2"/>
  <c r="H100" i="2"/>
  <c r="I100" i="2"/>
  <c r="J100" i="2"/>
  <c r="K100" i="2"/>
  <c r="L100" i="2"/>
  <c r="M100" i="2"/>
  <c r="I103" i="3" l="1"/>
  <c r="I102" i="3"/>
  <c r="I101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B100" i="2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N99" i="2" l="1"/>
  <c r="N99" i="3"/>
  <c r="N98" i="2"/>
  <c r="N98" i="3"/>
  <c r="N97" i="2"/>
  <c r="N97" i="3"/>
  <c r="N96" i="2"/>
  <c r="N96" i="3"/>
  <c r="N95" i="2"/>
  <c r="N95" i="3"/>
  <c r="N94" i="2"/>
  <c r="N94" i="3"/>
  <c r="N93" i="2"/>
  <c r="N93" i="3"/>
  <c r="N92" i="2"/>
  <c r="N92" i="3"/>
  <c r="N91" i="2"/>
  <c r="N91" i="3"/>
  <c r="N90" i="2"/>
  <c r="N90" i="3"/>
  <c r="N89" i="2"/>
  <c r="N89" i="3"/>
  <c r="N88" i="2"/>
  <c r="N88" i="3"/>
  <c r="N87" i="2"/>
  <c r="N87" i="3"/>
  <c r="N86" i="2"/>
  <c r="N86" i="3"/>
  <c r="N85" i="2"/>
  <c r="N85" i="3"/>
  <c r="N84" i="2"/>
  <c r="N84" i="3"/>
  <c r="N83" i="2"/>
  <c r="N83" i="3"/>
  <c r="N82" i="2"/>
  <c r="N82" i="3"/>
  <c r="N81" i="2"/>
  <c r="N81" i="3"/>
  <c r="N80" i="2"/>
  <c r="N80" i="3"/>
  <c r="N79" i="2"/>
  <c r="N79" i="3"/>
  <c r="N78" i="2"/>
  <c r="N78" i="3"/>
  <c r="N77" i="2"/>
  <c r="N77" i="3"/>
  <c r="N76" i="2"/>
  <c r="N76" i="3"/>
  <c r="N75" i="2"/>
  <c r="N75" i="3"/>
  <c r="N74" i="2"/>
  <c r="N74" i="3"/>
  <c r="N73" i="2"/>
  <c r="N73" i="3"/>
  <c r="N72" i="2"/>
  <c r="N72" i="3"/>
  <c r="N71" i="2"/>
  <c r="N71" i="3"/>
  <c r="N70" i="2"/>
  <c r="N70" i="3"/>
  <c r="N69" i="2"/>
  <c r="N69" i="3"/>
  <c r="N68" i="2"/>
  <c r="N68" i="3"/>
  <c r="N67" i="2"/>
  <c r="N67" i="3"/>
  <c r="N66" i="2"/>
  <c r="N66" i="3"/>
  <c r="N65" i="2"/>
  <c r="N65" i="3"/>
  <c r="N64" i="2"/>
  <c r="N64" i="3"/>
  <c r="N63" i="2"/>
  <c r="N63" i="3"/>
  <c r="N62" i="2"/>
  <c r="N62" i="3"/>
  <c r="N61" i="2"/>
  <c r="N61" i="3"/>
  <c r="N60" i="2"/>
  <c r="N60" i="3"/>
  <c r="N59" i="2"/>
  <c r="N59" i="3"/>
  <c r="N58" i="2"/>
  <c r="N58" i="3"/>
  <c r="N57" i="2"/>
  <c r="N57" i="3"/>
  <c r="N56" i="2"/>
  <c r="N56" i="3"/>
  <c r="N55" i="2"/>
  <c r="N55" i="3"/>
  <c r="N54" i="2"/>
  <c r="N54" i="3"/>
  <c r="N53" i="2"/>
  <c r="N53" i="3"/>
  <c r="N52" i="2"/>
  <c r="N52" i="3"/>
  <c r="N51" i="2"/>
  <c r="N51" i="3"/>
  <c r="N50" i="2"/>
  <c r="N50" i="3"/>
  <c r="N49" i="2"/>
  <c r="N49" i="3"/>
  <c r="N48" i="2"/>
  <c r="N48" i="3"/>
  <c r="N47" i="2"/>
  <c r="N47" i="3"/>
  <c r="N46" i="2"/>
  <c r="N46" i="3"/>
  <c r="N45" i="2"/>
  <c r="N45" i="3"/>
  <c r="N44" i="2"/>
  <c r="N44" i="3"/>
  <c r="N43" i="2"/>
  <c r="N43" i="3"/>
  <c r="N42" i="2"/>
  <c r="N42" i="3"/>
  <c r="N41" i="2"/>
  <c r="N41" i="3"/>
  <c r="N40" i="2"/>
  <c r="N40" i="3"/>
  <c r="N39" i="2"/>
  <c r="N39" i="3"/>
  <c r="N38" i="2"/>
  <c r="N38" i="3"/>
  <c r="N37" i="2"/>
  <c r="N37" i="3"/>
  <c r="N36" i="2"/>
  <c r="N36" i="3"/>
  <c r="N35" i="2"/>
  <c r="N35" i="3"/>
  <c r="N34" i="2"/>
  <c r="N34" i="3"/>
  <c r="N33" i="2"/>
  <c r="N33" i="3"/>
  <c r="N32" i="2"/>
  <c r="N32" i="3"/>
  <c r="N31" i="2"/>
  <c r="N31" i="3"/>
  <c r="N30" i="2"/>
  <c r="N30" i="3"/>
  <c r="N29" i="2"/>
  <c r="N29" i="3"/>
  <c r="N28" i="2"/>
  <c r="N28" i="3"/>
  <c r="N27" i="2"/>
  <c r="N27" i="3"/>
  <c r="N26" i="2"/>
  <c r="N26" i="3"/>
  <c r="N25" i="2"/>
  <c r="N25" i="3"/>
  <c r="N24" i="2"/>
  <c r="N24" i="3"/>
  <c r="N23" i="2"/>
  <c r="N23" i="3"/>
  <c r="N22" i="2"/>
  <c r="N22" i="3"/>
  <c r="N21" i="2"/>
  <c r="N21" i="3"/>
  <c r="N20" i="2"/>
  <c r="N20" i="3"/>
  <c r="N19" i="2"/>
  <c r="N19" i="3"/>
  <c r="N18" i="2"/>
  <c r="N18" i="3"/>
  <c r="N17" i="2"/>
  <c r="N17" i="3"/>
  <c r="N16" i="2"/>
  <c r="N16" i="3"/>
  <c r="N15" i="2"/>
  <c r="N15" i="3"/>
  <c r="N14" i="2"/>
  <c r="N14" i="3"/>
  <c r="N13" i="2"/>
  <c r="N13" i="3"/>
  <c r="N12" i="2"/>
  <c r="N12" i="3"/>
  <c r="N11" i="2"/>
  <c r="N11" i="3"/>
  <c r="N10" i="2"/>
  <c r="N10" i="3"/>
  <c r="N9" i="2"/>
  <c r="N9" i="3"/>
  <c r="N8" i="2"/>
  <c r="N8" i="3"/>
  <c r="N7" i="2"/>
  <c r="N7" i="3"/>
  <c r="N6" i="2"/>
  <c r="N6" i="3"/>
  <c r="N5" i="2"/>
  <c r="N5" i="3"/>
  <c r="N4" i="2"/>
  <c r="N4" i="3"/>
</calcChain>
</file>

<file path=xl/sharedStrings.xml><?xml version="1.0" encoding="utf-8"?>
<sst xmlns="http://schemas.openxmlformats.org/spreadsheetml/2006/main" count="454" uniqueCount="151">
  <si>
    <t>Hasil tes Pengukuran kemampuan Berpikir Kritis Peserta Didik di SMAN 2 Makassar</t>
  </si>
  <si>
    <t>Nama</t>
  </si>
  <si>
    <t>Butir 1</t>
  </si>
  <si>
    <t>Butir 2</t>
  </si>
  <si>
    <t>Butir 3</t>
  </si>
  <si>
    <t>Butir 4</t>
  </si>
  <si>
    <t>Butir 5</t>
  </si>
  <si>
    <t>Butir 6</t>
  </si>
  <si>
    <t>Butir 7</t>
  </si>
  <si>
    <t>Zulfahmi</t>
  </si>
  <si>
    <t>Al Fadih</t>
  </si>
  <si>
    <t>Ahlan</t>
  </si>
  <si>
    <t>Bagus</t>
  </si>
  <si>
    <t>Sultan</t>
  </si>
  <si>
    <t>Bayu</t>
  </si>
  <si>
    <t>Arwin</t>
  </si>
  <si>
    <t>Adjie</t>
  </si>
  <si>
    <t>Evan</t>
  </si>
  <si>
    <t>Taqiy</t>
  </si>
  <si>
    <t>Yusuf</t>
  </si>
  <si>
    <t>Daffa</t>
  </si>
  <si>
    <t>Kenny</t>
  </si>
  <si>
    <t>Fatimah</t>
  </si>
  <si>
    <t>Farid</t>
  </si>
  <si>
    <t>Fitriyani</t>
  </si>
  <si>
    <t>Zahrah</t>
  </si>
  <si>
    <t>Aruhan</t>
  </si>
  <si>
    <t>Aini</t>
  </si>
  <si>
    <t>Mega</t>
  </si>
  <si>
    <t>Intan</t>
  </si>
  <si>
    <t>Zaki</t>
  </si>
  <si>
    <t>Arzah</t>
  </si>
  <si>
    <t>Tiara</t>
  </si>
  <si>
    <t>Ichsan</t>
  </si>
  <si>
    <t>Tasby</t>
  </si>
  <si>
    <t>Annisa</t>
  </si>
  <si>
    <t>Kahla</t>
  </si>
  <si>
    <t>Fariz</t>
  </si>
  <si>
    <t>Juvenil</t>
  </si>
  <si>
    <t>Maharani</t>
  </si>
  <si>
    <t>Putra</t>
  </si>
  <si>
    <t>Armin</t>
  </si>
  <si>
    <t>Aidil</t>
  </si>
  <si>
    <t>Qonita</t>
  </si>
  <si>
    <t>Dyah</t>
  </si>
  <si>
    <t>Ayesha</t>
  </si>
  <si>
    <t>Zaky</t>
  </si>
  <si>
    <t>Chantika</t>
  </si>
  <si>
    <t>Rizqullah</t>
  </si>
  <si>
    <t>Aiya</t>
  </si>
  <si>
    <t>Naila</t>
  </si>
  <si>
    <t>Wirahadi</t>
  </si>
  <si>
    <t>Dzakiah</t>
  </si>
  <si>
    <t>Banapati</t>
  </si>
  <si>
    <t>Aditya</t>
  </si>
  <si>
    <t>Fairuz</t>
  </si>
  <si>
    <t>Pratama</t>
  </si>
  <si>
    <t>Azzam</t>
  </si>
  <si>
    <t>Jonathan</t>
  </si>
  <si>
    <t>William</t>
  </si>
  <si>
    <t>Athiyah</t>
  </si>
  <si>
    <t>Anindya</t>
  </si>
  <si>
    <t>Jakiyah</t>
  </si>
  <si>
    <t>Tsabitah</t>
  </si>
  <si>
    <t>Aqzora</t>
  </si>
  <si>
    <t>Queena</t>
  </si>
  <si>
    <t>Azizah</t>
  </si>
  <si>
    <t>Dafa</t>
  </si>
  <si>
    <t>Akhyar</t>
  </si>
  <si>
    <t>Asraf</t>
  </si>
  <si>
    <t>Amaliah</t>
  </si>
  <si>
    <t>Sahirah</t>
  </si>
  <si>
    <t>Naurah</t>
  </si>
  <si>
    <t>Reyna</t>
  </si>
  <si>
    <t>Alfina</t>
  </si>
  <si>
    <t>Zulfikar</t>
  </si>
  <si>
    <t>Ignatius</t>
  </si>
  <si>
    <t>Lionel</t>
  </si>
  <si>
    <t>Fajri</t>
  </si>
  <si>
    <t>Ginata</t>
  </si>
  <si>
    <t>Khusnul</t>
  </si>
  <si>
    <t>Sakti</t>
  </si>
  <si>
    <t>Danu</t>
  </si>
  <si>
    <t>Jason</t>
  </si>
  <si>
    <t>Abidah</t>
  </si>
  <si>
    <t>Natasha</t>
  </si>
  <si>
    <t>Yudha</t>
  </si>
  <si>
    <t>Anwar</t>
  </si>
  <si>
    <t>Rezky</t>
  </si>
  <si>
    <t>Djarah</t>
  </si>
  <si>
    <t>Fadlan</t>
  </si>
  <si>
    <t>Cleo</t>
  </si>
  <si>
    <t>Azzahra</t>
  </si>
  <si>
    <t>Amanda</t>
  </si>
  <si>
    <t>Aizah</t>
  </si>
  <si>
    <t>Rafi</t>
  </si>
  <si>
    <t>Prasetio</t>
  </si>
  <si>
    <t>Aaliya</t>
  </si>
  <si>
    <t>Prabu</t>
  </si>
  <si>
    <t>Deril</t>
  </si>
  <si>
    <t>Hanafiyyah</t>
  </si>
  <si>
    <t>Fathir</t>
  </si>
  <si>
    <t>Fadiyah</t>
  </si>
  <si>
    <t>Athifa</t>
  </si>
  <si>
    <t>Cahyaningsih</t>
  </si>
  <si>
    <t>Butir 9</t>
  </si>
  <si>
    <t>Butir 8</t>
  </si>
  <si>
    <t>Butir 10</t>
  </si>
  <si>
    <t>Butir 11</t>
  </si>
  <si>
    <t>Skor</t>
  </si>
  <si>
    <t>Mean</t>
  </si>
  <si>
    <t>Standar Deviasi</t>
  </si>
  <si>
    <t>Varians</t>
  </si>
  <si>
    <t>Maksimum</t>
  </si>
  <si>
    <t>Minimum</t>
  </si>
  <si>
    <t>skor rata rata</t>
  </si>
  <si>
    <t>Persentase</t>
  </si>
  <si>
    <t>Kategori</t>
  </si>
  <si>
    <t>Sangat Tinggi</t>
  </si>
  <si>
    <t>Tinggi</t>
  </si>
  <si>
    <t>Sedang</t>
  </si>
  <si>
    <t>Rendah</t>
  </si>
  <si>
    <t>Hasil tes Pengukuran kemampuan Berpikir Kritis Peserta Didik di SMAN 2 Makassar Setiap Indikator</t>
  </si>
  <si>
    <t>Interval Skor</t>
  </si>
  <si>
    <t>Katrgori</t>
  </si>
  <si>
    <t>Frekuensi</t>
  </si>
  <si>
    <t>Persentase (%)</t>
  </si>
  <si>
    <t>37 – 44</t>
  </si>
  <si>
    <t>28 – 36</t>
  </si>
  <si>
    <t>19 – 27</t>
  </si>
  <si>
    <t>10 – 18</t>
  </si>
  <si>
    <t>1 – 9</t>
  </si>
  <si>
    <t>Sangat Rendah</t>
  </si>
  <si>
    <t>5,2%</t>
  </si>
  <si>
    <t>Indikator</t>
  </si>
  <si>
    <t>Skor Ideal Maksimal</t>
  </si>
  <si>
    <t>Rata-Rata Skor</t>
  </si>
  <si>
    <t>Penejelasan</t>
  </si>
  <si>
    <t>2,85</t>
  </si>
  <si>
    <t>71,2%</t>
  </si>
  <si>
    <t>Evaluasi</t>
  </si>
  <si>
    <t>3,38</t>
  </si>
  <si>
    <t>84,5%</t>
  </si>
  <si>
    <t>Analisis</t>
  </si>
  <si>
    <t>2,66</t>
  </si>
  <si>
    <t>66,5%</t>
  </si>
  <si>
    <t>Inferensi</t>
  </si>
  <si>
    <t>2,88</t>
  </si>
  <si>
    <t>30,2%</t>
  </si>
  <si>
    <t>44,7%</t>
  </si>
  <si>
    <t>19,8%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</si>
</sst>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5" borderId="6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6" fillId="5" borderId="8" xfId="0" applyFont="1" applyFill="1" applyBorder="1"/>
    <xf numFmtId="0" fontId="6" fillId="5" borderId="9" xfId="0" applyFont="1" applyFill="1" applyBorder="1"/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0" fontId="6" fillId="5" borderId="10" xfId="0" applyFont="1" applyFill="1" applyBorder="1"/>
    <xf numFmtId="0" fontId="6" fillId="5" borderId="0" xfId="0" applyFont="1" applyFill="1"/>
    <xf numFmtId="1" fontId="7" fillId="5" borderId="0" xfId="0" applyNumberFormat="1" applyFont="1" applyFill="1" applyAlignment="1">
      <alignment horizontal="center" vertical="center"/>
    </xf>
    <xf numFmtId="0" fontId="6" fillId="5" borderId="11" xfId="0" applyFont="1" applyFill="1" applyBorder="1"/>
    <xf numFmtId="0" fontId="7" fillId="5" borderId="12" xfId="0" applyFont="1" applyFill="1" applyBorder="1" applyAlignment="1">
      <alignment horizontal="center" vertical="center"/>
    </xf>
    <xf numFmtId="0" fontId="6" fillId="5" borderId="12" xfId="0" applyFont="1" applyFill="1" applyBorder="1"/>
    <xf numFmtId="1" fontId="7" fillId="5" borderId="12" xfId="0" applyNumberFormat="1" applyFont="1" applyFill="1" applyBorder="1" applyAlignment="1">
      <alignment horizontal="center" vertical="center"/>
    </xf>
    <xf numFmtId="0" fontId="6" fillId="5" borderId="13" xfId="0" applyFont="1" applyFill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165" fontId="1" fillId="3" borderId="2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0" borderId="16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numFmt numFmtId="166" formatCode="0.000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imes New Roman"/>
        <family val="1"/>
        <scheme val="none"/>
      </font>
      <fill>
        <patternFill patternType="solid">
          <fgColor theme="8"/>
          <bgColor theme="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FF388E-88A8-4197-B3B1-EAE2B278A14E}" name="Table1" displayName="Table1" ref="A3:O100" totalsRowCount="1" headerRowDxfId="32" dataDxfId="31" totalsRowDxfId="30">
  <autoFilter ref="A3:O99" xr:uid="{29FF388E-88A8-4197-B3B1-EAE2B278A14E}"/>
  <tableColumns count="15">
    <tableColumn id="1" xr3:uid="{CD9CCD22-CF64-406D-9166-13132F596013}" name="Nama" totalsRowLabel="skor rata rata" dataDxfId="29" totalsRowDxfId="28"/>
    <tableColumn id="2" xr3:uid="{A382B7D7-FE57-48FC-8609-23F8C216D73C}" name="Butir 1" totalsRowFunction="custom" dataDxfId="27" totalsRowDxfId="26">
      <totalsRowFormula>AVERAGE(Table1[Butir 1])</totalsRowFormula>
    </tableColumn>
    <tableColumn id="3" xr3:uid="{0D3623AE-3853-4E12-97E4-44C1AE40C96B}" name="Butir 2" totalsRowFunction="custom" dataDxfId="25" totalsRowDxfId="24">
      <totalsRowFormula>AVERAGE(Table1[Butir 2])</totalsRowFormula>
    </tableColumn>
    <tableColumn id="4" xr3:uid="{E4F7C31D-571F-4EAF-A203-C881C2F3981F}" name="Butir 3" totalsRowFunction="custom" dataDxfId="23" totalsRowDxfId="22">
      <totalsRowFormula>AVERAGE(Table1[Butir 3])</totalsRowFormula>
    </tableColumn>
    <tableColumn id="5" xr3:uid="{44DBC50D-6990-43D3-AEBC-A9BE76CF520B}" name="Butir 4" totalsRowFunction="custom" dataDxfId="21" totalsRowDxfId="20">
      <totalsRowFormula>AVERAGE(Table1[Butir 4])</totalsRowFormula>
    </tableColumn>
    <tableColumn id="6" xr3:uid="{44EA371D-5BD3-4FAC-BE71-D350A10D0AAB}" name="Butir 5" totalsRowFunction="custom" dataDxfId="19" totalsRowDxfId="18">
      <totalsRowFormula>AVERAGE(Table1[Butir 5])</totalsRowFormula>
    </tableColumn>
    <tableColumn id="7" xr3:uid="{8DC3B678-96FD-4D3B-ADA0-5EDE563715C2}" name="Butir 6" totalsRowFunction="custom" dataDxfId="17" totalsRowDxfId="16">
      <totalsRowFormula>AVERAGE(Table1[Butir 6])</totalsRowFormula>
    </tableColumn>
    <tableColumn id="8" xr3:uid="{2D0241D6-535E-44E3-A055-57ED25E07617}" name="Butir 7" totalsRowFunction="custom" dataDxfId="15" totalsRowDxfId="14">
      <totalsRowFormula>AVERAGE(Table1[Butir 7])</totalsRowFormula>
    </tableColumn>
    <tableColumn id="9" xr3:uid="{2771E7EC-4376-485E-835C-C609ABA5FD82}" name="Butir 8" totalsRowFunction="custom" dataDxfId="13" totalsRowDxfId="12">
      <totalsRowFormula>AVERAGE(Table1[Butir 8])</totalsRowFormula>
    </tableColumn>
    <tableColumn id="10" xr3:uid="{1F86111A-8472-40AD-B70D-935D930A398C}" name="Butir 9" totalsRowFunction="custom" dataDxfId="11" totalsRowDxfId="10">
      <totalsRowFormula>AVERAGE(Table1[Butir 9])</totalsRowFormula>
    </tableColumn>
    <tableColumn id="11" xr3:uid="{207C3D83-37F3-47C0-9F24-107739202EFC}" name="Butir 10" totalsRowFunction="custom" dataDxfId="9" totalsRowDxfId="8">
      <totalsRowFormula>AVERAGE(Table1[Butir 10])</totalsRowFormula>
    </tableColumn>
    <tableColumn id="12" xr3:uid="{6B1E5B84-4EA5-442F-9EDF-75B829E00089}" name="Butir 11" totalsRowFunction="custom" dataDxfId="7" totalsRowDxfId="6">
      <totalsRowFormula>AVERAGE(Table1[Butir 11])</totalsRowFormula>
    </tableColumn>
    <tableColumn id="13" xr3:uid="{0795EA82-A9BA-48C7-B5B3-9E0CE465FBFA}" name="Skor" totalsRowFunction="custom" dataDxfId="5" totalsRowDxfId="4">
      <calculatedColumnFormula>SUM(B4:L4)</calculatedColumnFormula>
      <totalsRowFormula>AVERAGE(Table1[Skor])</totalsRowFormula>
    </tableColumn>
    <tableColumn id="14" xr3:uid="{5D86F4E3-42AC-4CA8-A1F7-A644D834EF78}" name="Persentase" dataDxfId="3" totalsRowDxfId="2">
      <calculatedColumnFormula>Table1[[#This Row],[Skor]]/44*100</calculatedColumnFormula>
    </tableColumn>
    <tableColumn id="15" xr3:uid="{4C497A95-E25E-45A3-ADD7-307BFF1A8438}" name="Kategori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34AD-219B-4402-933C-0D5BA8EF56F8}">
  <dimension ref="A1:O112"/>
  <sheetViews>
    <sheetView tabSelected="1" zoomScale="72" workbookViewId="0">
      <selection activeCell="O4" sqref="O4"/>
    </sheetView>
  </sheetViews>
  <sheetFormatPr defaultRowHeight="14.4" x14ac:dyDescent="0.3"/>
  <cols>
    <col min="2" max="2" width="10.21875" customWidth="1"/>
    <col min="3" max="4" width="10.6640625" customWidth="1"/>
    <col min="5" max="5" width="10.5546875" customWidth="1"/>
    <col min="6" max="6" width="10.33203125" customWidth="1"/>
    <col min="7" max="7" width="10.109375" customWidth="1"/>
    <col min="8" max="8" width="11.44140625" customWidth="1"/>
    <col min="9" max="9" width="14.109375" customWidth="1"/>
    <col min="10" max="11" width="10.6640625" customWidth="1"/>
    <col min="12" max="12" width="10.21875" customWidth="1"/>
    <col min="14" max="14" width="12.77734375" customWidth="1"/>
    <col min="15" max="15" width="16.88671875" customWidth="1"/>
  </cols>
  <sheetData>
    <row r="1" spans="1:15" ht="17.399999999999999" x14ac:dyDescent="0.3">
      <c r="A1" s="33" t="s">
        <v>0</v>
      </c>
    </row>
    <row r="3" spans="1:15" ht="16.2" thickBot="1" x14ac:dyDescent="0.35">
      <c r="A3" s="1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106</v>
      </c>
      <c r="J3" s="4" t="s">
        <v>105</v>
      </c>
      <c r="K3" s="4" t="s">
        <v>107</v>
      </c>
      <c r="L3" s="4" t="s">
        <v>108</v>
      </c>
      <c r="M3" s="4" t="s">
        <v>109</v>
      </c>
      <c r="N3" s="4" t="s">
        <v>116</v>
      </c>
      <c r="O3" s="4" t="s">
        <v>117</v>
      </c>
    </row>
    <row r="4" spans="1:15" ht="16.2" thickTop="1" x14ac:dyDescent="0.3">
      <c r="A4" s="2" t="s">
        <v>10</v>
      </c>
      <c r="B4" s="5">
        <v>4</v>
      </c>
      <c r="C4" s="5">
        <v>4</v>
      </c>
      <c r="D4" s="5">
        <v>4</v>
      </c>
      <c r="E4" s="5">
        <v>3</v>
      </c>
      <c r="F4" s="5">
        <v>3</v>
      </c>
      <c r="G4" s="5">
        <v>4</v>
      </c>
      <c r="H4" s="5">
        <v>4</v>
      </c>
      <c r="I4" s="5">
        <v>4</v>
      </c>
      <c r="J4" s="5">
        <v>4</v>
      </c>
      <c r="K4" s="5">
        <v>2</v>
      </c>
      <c r="L4" s="5">
        <v>3</v>
      </c>
      <c r="M4" s="5">
        <f>SUM(B4:L4)</f>
        <v>39</v>
      </c>
      <c r="N4" s="34">
        <f>Table1[[#This Row],[Skor]]/44*100</f>
        <v>88.63636363636364</v>
      </c>
      <c r="O4" s="35" t="str">
        <f>IF(N4&gt;=37,"Sangat Tinggi",IF(N4&gt;=28,"Tinggi",IF(N4&gt;=19,"Sedang",IF(N4&gt;=10,"Rendah",IF(N4&gt;=1,"Sangat Rendah")))))</f>
        <v>Sangat Tinggi</v>
      </c>
    </row>
    <row r="5" spans="1:15" ht="15.6" x14ac:dyDescent="0.3">
      <c r="A5" s="3" t="s">
        <v>11</v>
      </c>
      <c r="B5" s="6">
        <v>4</v>
      </c>
      <c r="C5" s="6">
        <v>4</v>
      </c>
      <c r="D5" s="6">
        <v>4</v>
      </c>
      <c r="E5" s="6">
        <v>1</v>
      </c>
      <c r="F5" s="6">
        <v>1</v>
      </c>
      <c r="G5" s="6">
        <v>4</v>
      </c>
      <c r="H5" s="6">
        <v>4</v>
      </c>
      <c r="I5" s="6">
        <v>4</v>
      </c>
      <c r="J5" s="6">
        <v>4</v>
      </c>
      <c r="K5" s="6">
        <v>2</v>
      </c>
      <c r="L5" s="6">
        <v>3</v>
      </c>
      <c r="M5" s="6">
        <f t="shared" ref="M5:M68" si="0">SUM(B5:L5)</f>
        <v>35</v>
      </c>
      <c r="N5" s="34">
        <f>Table1[[#This Row],[Skor]]/44*100</f>
        <v>79.545454545454547</v>
      </c>
      <c r="O5" s="35" t="s">
        <v>119</v>
      </c>
    </row>
    <row r="6" spans="1:15" ht="15.6" x14ac:dyDescent="0.3">
      <c r="A6" s="2" t="s">
        <v>12</v>
      </c>
      <c r="B6" s="5">
        <v>3</v>
      </c>
      <c r="C6" s="5">
        <v>2</v>
      </c>
      <c r="D6" s="5">
        <v>4</v>
      </c>
      <c r="E6" s="5">
        <v>2</v>
      </c>
      <c r="F6" s="5">
        <v>2</v>
      </c>
      <c r="G6" s="5">
        <v>3</v>
      </c>
      <c r="H6" s="5">
        <v>2</v>
      </c>
      <c r="I6" s="5">
        <v>4</v>
      </c>
      <c r="J6" s="5">
        <v>4</v>
      </c>
      <c r="K6" s="5">
        <v>2</v>
      </c>
      <c r="L6" s="5">
        <v>3</v>
      </c>
      <c r="M6" s="5">
        <f t="shared" si="0"/>
        <v>31</v>
      </c>
      <c r="N6" s="34">
        <f>Table1[[#This Row],[Skor]]/44*100</f>
        <v>70.454545454545453</v>
      </c>
      <c r="O6" s="35" t="s">
        <v>120</v>
      </c>
    </row>
    <row r="7" spans="1:15" ht="15.6" x14ac:dyDescent="0.3">
      <c r="A7" s="3" t="s">
        <v>13</v>
      </c>
      <c r="B7" s="6">
        <v>4</v>
      </c>
      <c r="C7" s="6">
        <v>4</v>
      </c>
      <c r="D7" s="6">
        <v>4</v>
      </c>
      <c r="E7" s="6">
        <v>1</v>
      </c>
      <c r="F7" s="6">
        <v>1</v>
      </c>
      <c r="G7" s="6">
        <v>3</v>
      </c>
      <c r="H7" s="6">
        <v>4</v>
      </c>
      <c r="I7" s="6">
        <v>4</v>
      </c>
      <c r="J7" s="6">
        <v>4</v>
      </c>
      <c r="K7" s="6">
        <v>2</v>
      </c>
      <c r="L7" s="6">
        <v>3</v>
      </c>
      <c r="M7" s="6">
        <f t="shared" si="0"/>
        <v>34</v>
      </c>
      <c r="N7" s="34">
        <f>Table1[[#This Row],[Skor]]/44*100</f>
        <v>77.272727272727266</v>
      </c>
      <c r="O7" s="35" t="s">
        <v>119</v>
      </c>
    </row>
    <row r="8" spans="1:15" ht="15.6" x14ac:dyDescent="0.3">
      <c r="A8" s="2" t="s">
        <v>14</v>
      </c>
      <c r="B8" s="5">
        <v>4</v>
      </c>
      <c r="C8" s="5">
        <v>3</v>
      </c>
      <c r="D8" s="5">
        <v>4</v>
      </c>
      <c r="E8" s="5">
        <v>1</v>
      </c>
      <c r="F8" s="5">
        <v>2</v>
      </c>
      <c r="G8" s="5">
        <v>4</v>
      </c>
      <c r="H8" s="5">
        <v>4</v>
      </c>
      <c r="I8" s="5">
        <v>4</v>
      </c>
      <c r="J8" s="5">
        <v>4</v>
      </c>
      <c r="K8" s="5">
        <v>2</v>
      </c>
      <c r="L8" s="5">
        <v>1</v>
      </c>
      <c r="M8" s="5">
        <f t="shared" si="0"/>
        <v>33</v>
      </c>
      <c r="N8" s="36">
        <f>Table1[[#This Row],[Skor]]/44*100</f>
        <v>75</v>
      </c>
      <c r="O8" s="35" t="s">
        <v>119</v>
      </c>
    </row>
    <row r="9" spans="1:15" ht="15.6" x14ac:dyDescent="0.3">
      <c r="A9" s="3" t="s">
        <v>15</v>
      </c>
      <c r="B9" s="6">
        <v>4</v>
      </c>
      <c r="C9" s="6">
        <v>4</v>
      </c>
      <c r="D9" s="6">
        <v>4</v>
      </c>
      <c r="E9" s="6">
        <v>1</v>
      </c>
      <c r="F9" s="6">
        <v>2</v>
      </c>
      <c r="G9" s="6">
        <v>3</v>
      </c>
      <c r="H9" s="6">
        <v>4</v>
      </c>
      <c r="I9" s="6">
        <v>4</v>
      </c>
      <c r="J9" s="6">
        <v>4</v>
      </c>
      <c r="K9" s="6">
        <v>2</v>
      </c>
      <c r="L9" s="6">
        <v>4</v>
      </c>
      <c r="M9" s="6">
        <f t="shared" si="0"/>
        <v>36</v>
      </c>
      <c r="N9" s="34">
        <f>Table1[[#This Row],[Skor]]/44*100</f>
        <v>81.818181818181827</v>
      </c>
      <c r="O9" s="35" t="s">
        <v>119</v>
      </c>
    </row>
    <row r="10" spans="1:15" ht="15.6" x14ac:dyDescent="0.3">
      <c r="A10" s="2" t="s">
        <v>16</v>
      </c>
      <c r="B10" s="5">
        <v>4</v>
      </c>
      <c r="C10" s="5">
        <v>3</v>
      </c>
      <c r="D10" s="5">
        <v>4</v>
      </c>
      <c r="E10" s="5">
        <v>1</v>
      </c>
      <c r="F10" s="5">
        <v>3</v>
      </c>
      <c r="G10" s="5">
        <v>2</v>
      </c>
      <c r="H10" s="5">
        <v>4</v>
      </c>
      <c r="I10" s="5">
        <v>4</v>
      </c>
      <c r="J10" s="5">
        <v>4</v>
      </c>
      <c r="K10" s="5">
        <v>3</v>
      </c>
      <c r="L10" s="5">
        <v>3</v>
      </c>
      <c r="M10" s="5">
        <f t="shared" si="0"/>
        <v>35</v>
      </c>
      <c r="N10" s="34">
        <f>Table1[[#This Row],[Skor]]/44*100</f>
        <v>79.545454545454547</v>
      </c>
      <c r="O10" s="35" t="s">
        <v>119</v>
      </c>
    </row>
    <row r="11" spans="1:15" ht="15.6" x14ac:dyDescent="0.3">
      <c r="A11" s="3" t="s">
        <v>17</v>
      </c>
      <c r="B11" s="6">
        <v>4</v>
      </c>
      <c r="C11" s="6">
        <v>3</v>
      </c>
      <c r="D11" s="6">
        <v>4</v>
      </c>
      <c r="E11" s="6">
        <v>1</v>
      </c>
      <c r="F11" s="6">
        <v>1</v>
      </c>
      <c r="G11" s="6">
        <v>4</v>
      </c>
      <c r="H11" s="6">
        <v>4</v>
      </c>
      <c r="I11" s="6">
        <v>4</v>
      </c>
      <c r="J11" s="6">
        <v>4</v>
      </c>
      <c r="K11" s="6">
        <v>2</v>
      </c>
      <c r="L11" s="6">
        <v>3</v>
      </c>
      <c r="M11" s="6">
        <f t="shared" si="0"/>
        <v>34</v>
      </c>
      <c r="N11" s="34">
        <f>Table1[[#This Row],[Skor]]/44*100</f>
        <v>77.272727272727266</v>
      </c>
      <c r="O11" s="35" t="s">
        <v>119</v>
      </c>
    </row>
    <row r="12" spans="1:15" ht="15.6" x14ac:dyDescent="0.3">
      <c r="A12" s="2" t="s">
        <v>18</v>
      </c>
      <c r="B12" s="5">
        <v>4</v>
      </c>
      <c r="C12" s="5">
        <v>2</v>
      </c>
      <c r="D12" s="5">
        <v>4</v>
      </c>
      <c r="E12" s="5">
        <v>4</v>
      </c>
      <c r="F12" s="5">
        <v>4</v>
      </c>
      <c r="G12" s="5">
        <v>3</v>
      </c>
      <c r="H12" s="5">
        <v>3</v>
      </c>
      <c r="I12" s="5">
        <v>4</v>
      </c>
      <c r="J12" s="5">
        <v>3</v>
      </c>
      <c r="K12" s="5">
        <v>1</v>
      </c>
      <c r="L12" s="5">
        <v>2</v>
      </c>
      <c r="M12" s="5">
        <f t="shared" si="0"/>
        <v>34</v>
      </c>
      <c r="N12" s="34">
        <f>Table1[[#This Row],[Skor]]/44*100</f>
        <v>77.272727272727266</v>
      </c>
      <c r="O12" s="35" t="s">
        <v>119</v>
      </c>
    </row>
    <row r="13" spans="1:15" ht="15.6" x14ac:dyDescent="0.3">
      <c r="A13" s="3" t="s">
        <v>19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4</v>
      </c>
      <c r="H13" s="6">
        <v>2</v>
      </c>
      <c r="I13" s="6">
        <v>2</v>
      </c>
      <c r="J13" s="6">
        <v>2</v>
      </c>
      <c r="K13" s="6">
        <v>1</v>
      </c>
      <c r="L13" s="6">
        <v>3</v>
      </c>
      <c r="M13" s="6">
        <f t="shared" si="0"/>
        <v>19</v>
      </c>
      <c r="N13" s="34">
        <f>Table1[[#This Row],[Skor]]/44*100</f>
        <v>43.18181818181818</v>
      </c>
      <c r="O13" s="35" t="s">
        <v>120</v>
      </c>
    </row>
    <row r="14" spans="1:15" ht="15.6" x14ac:dyDescent="0.3">
      <c r="A14" s="2" t="s">
        <v>20</v>
      </c>
      <c r="B14" s="5">
        <v>4</v>
      </c>
      <c r="C14" s="5">
        <v>4</v>
      </c>
      <c r="D14" s="5">
        <v>4</v>
      </c>
      <c r="E14" s="5">
        <v>1</v>
      </c>
      <c r="F14" s="5">
        <v>1</v>
      </c>
      <c r="G14" s="5">
        <v>4</v>
      </c>
      <c r="H14" s="5">
        <v>4</v>
      </c>
      <c r="I14" s="5">
        <v>4</v>
      </c>
      <c r="J14" s="5">
        <v>4</v>
      </c>
      <c r="K14" s="5">
        <v>2</v>
      </c>
      <c r="L14" s="5">
        <v>3</v>
      </c>
      <c r="M14" s="5">
        <f t="shared" si="0"/>
        <v>35</v>
      </c>
      <c r="N14" s="34">
        <f>Table1[[#This Row],[Skor]]/44*100</f>
        <v>79.545454545454547</v>
      </c>
      <c r="O14" s="35" t="s">
        <v>119</v>
      </c>
    </row>
    <row r="15" spans="1:15" ht="15.6" x14ac:dyDescent="0.3">
      <c r="A15" s="3" t="s">
        <v>21</v>
      </c>
      <c r="B15" s="6">
        <v>4</v>
      </c>
      <c r="C15" s="6">
        <v>3</v>
      </c>
      <c r="D15" s="6">
        <v>4</v>
      </c>
      <c r="E15" s="6">
        <v>1</v>
      </c>
      <c r="F15" s="6">
        <v>1</v>
      </c>
      <c r="G15" s="6">
        <v>4</v>
      </c>
      <c r="H15" s="6">
        <v>4</v>
      </c>
      <c r="I15" s="6">
        <v>3</v>
      </c>
      <c r="J15" s="6">
        <v>1</v>
      </c>
      <c r="K15" s="6">
        <v>1</v>
      </c>
      <c r="L15" s="6">
        <v>2</v>
      </c>
      <c r="M15" s="6">
        <f t="shared" si="0"/>
        <v>28</v>
      </c>
      <c r="N15" s="34">
        <f>Table1[[#This Row],[Skor]]/44*100</f>
        <v>63.636363636363633</v>
      </c>
      <c r="O15" s="35" t="s">
        <v>119</v>
      </c>
    </row>
    <row r="16" spans="1:15" ht="15.6" x14ac:dyDescent="0.3">
      <c r="A16" s="2" t="s">
        <v>22</v>
      </c>
      <c r="B16" s="5">
        <v>2</v>
      </c>
      <c r="C16" s="5">
        <v>2</v>
      </c>
      <c r="D16" s="5">
        <v>4</v>
      </c>
      <c r="E16" s="5">
        <v>1</v>
      </c>
      <c r="F16" s="5">
        <v>3</v>
      </c>
      <c r="G16" s="5">
        <v>3</v>
      </c>
      <c r="H16" s="5">
        <v>2</v>
      </c>
      <c r="I16" s="5">
        <v>4</v>
      </c>
      <c r="J16" s="5">
        <v>4</v>
      </c>
      <c r="K16" s="5">
        <v>2</v>
      </c>
      <c r="L16" s="5">
        <v>1</v>
      </c>
      <c r="M16" s="5">
        <f t="shared" si="0"/>
        <v>28</v>
      </c>
      <c r="N16" s="34">
        <f>Table1[[#This Row],[Skor]]/44*100</f>
        <v>63.636363636363633</v>
      </c>
      <c r="O16" s="35" t="s">
        <v>119</v>
      </c>
    </row>
    <row r="17" spans="1:15" ht="15.6" x14ac:dyDescent="0.3">
      <c r="A17" s="3" t="s">
        <v>23</v>
      </c>
      <c r="B17" s="6">
        <v>1</v>
      </c>
      <c r="C17" s="6">
        <v>1</v>
      </c>
      <c r="D17" s="6">
        <v>1</v>
      </c>
      <c r="E17" s="6">
        <v>1</v>
      </c>
      <c r="F17" s="6">
        <v>2</v>
      </c>
      <c r="G17" s="6">
        <v>2</v>
      </c>
      <c r="H17" s="6">
        <v>1</v>
      </c>
      <c r="I17" s="6">
        <v>3</v>
      </c>
      <c r="J17" s="6">
        <v>3</v>
      </c>
      <c r="K17" s="6">
        <v>3</v>
      </c>
      <c r="L17" s="6">
        <v>2</v>
      </c>
      <c r="M17" s="6">
        <f t="shared" si="0"/>
        <v>20</v>
      </c>
      <c r="N17" s="34">
        <f>Table1[[#This Row],[Skor]]/44*100</f>
        <v>45.454545454545453</v>
      </c>
      <c r="O17" s="35" t="s">
        <v>120</v>
      </c>
    </row>
    <row r="18" spans="1:15" ht="15.6" x14ac:dyDescent="0.3">
      <c r="A18" s="2" t="s">
        <v>24</v>
      </c>
      <c r="B18" s="5">
        <v>2</v>
      </c>
      <c r="C18" s="5">
        <v>3</v>
      </c>
      <c r="D18" s="5">
        <v>4</v>
      </c>
      <c r="E18" s="5">
        <v>1</v>
      </c>
      <c r="F18" s="5">
        <v>2</v>
      </c>
      <c r="G18" s="5">
        <v>3</v>
      </c>
      <c r="H18" s="5">
        <v>3</v>
      </c>
      <c r="I18" s="5">
        <v>4</v>
      </c>
      <c r="J18" s="5">
        <v>4</v>
      </c>
      <c r="K18" s="5">
        <v>4</v>
      </c>
      <c r="L18" s="5">
        <v>3</v>
      </c>
      <c r="M18" s="5">
        <f t="shared" si="0"/>
        <v>33</v>
      </c>
      <c r="N18" s="36">
        <f>Table1[[#This Row],[Skor]]/44*100</f>
        <v>75</v>
      </c>
      <c r="O18" s="35" t="s">
        <v>119</v>
      </c>
    </row>
    <row r="19" spans="1:15" ht="15.6" x14ac:dyDescent="0.3">
      <c r="A19" s="3" t="s">
        <v>25</v>
      </c>
      <c r="B19" s="6">
        <v>4</v>
      </c>
      <c r="C19" s="6">
        <v>4</v>
      </c>
      <c r="D19" s="6">
        <v>4</v>
      </c>
      <c r="E19" s="6">
        <v>1</v>
      </c>
      <c r="F19" s="6">
        <v>1</v>
      </c>
      <c r="G19" s="6">
        <v>3</v>
      </c>
      <c r="H19" s="6">
        <v>4</v>
      </c>
      <c r="I19" s="6">
        <v>4</v>
      </c>
      <c r="J19" s="6">
        <v>4</v>
      </c>
      <c r="K19" s="6">
        <v>2</v>
      </c>
      <c r="L19" s="6">
        <v>3</v>
      </c>
      <c r="M19" s="6">
        <f t="shared" si="0"/>
        <v>34</v>
      </c>
      <c r="N19" s="34">
        <f>Table1[[#This Row],[Skor]]/44*100</f>
        <v>77.272727272727266</v>
      </c>
      <c r="O19" s="35" t="s">
        <v>119</v>
      </c>
    </row>
    <row r="20" spans="1:15" ht="15.6" x14ac:dyDescent="0.3">
      <c r="A20" s="2" t="s">
        <v>26</v>
      </c>
      <c r="B20" s="5">
        <v>1</v>
      </c>
      <c r="C20" s="5">
        <v>1</v>
      </c>
      <c r="D20" s="5">
        <v>1</v>
      </c>
      <c r="E20" s="5">
        <v>2</v>
      </c>
      <c r="F20" s="5">
        <v>2</v>
      </c>
      <c r="G20" s="5">
        <v>3</v>
      </c>
      <c r="H20" s="5">
        <v>3</v>
      </c>
      <c r="I20" s="5">
        <v>4</v>
      </c>
      <c r="J20" s="5">
        <v>4</v>
      </c>
      <c r="K20" s="5">
        <v>2</v>
      </c>
      <c r="L20" s="5">
        <v>1</v>
      </c>
      <c r="M20" s="5">
        <f t="shared" si="0"/>
        <v>24</v>
      </c>
      <c r="N20" s="34">
        <f>Table1[[#This Row],[Skor]]/44*100</f>
        <v>54.54545454545454</v>
      </c>
      <c r="O20" s="35" t="s">
        <v>120</v>
      </c>
    </row>
    <row r="21" spans="1:15" ht="15.6" x14ac:dyDescent="0.3">
      <c r="A21" s="3" t="s">
        <v>27</v>
      </c>
      <c r="B21" s="6">
        <v>2</v>
      </c>
      <c r="C21" s="6">
        <v>4</v>
      </c>
      <c r="D21" s="6">
        <v>4</v>
      </c>
      <c r="E21" s="6">
        <v>1</v>
      </c>
      <c r="F21" s="6">
        <v>1</v>
      </c>
      <c r="G21" s="6">
        <v>2</v>
      </c>
      <c r="H21" s="6">
        <v>2</v>
      </c>
      <c r="I21" s="6">
        <v>4</v>
      </c>
      <c r="J21" s="6">
        <v>4</v>
      </c>
      <c r="K21" s="6">
        <v>2</v>
      </c>
      <c r="L21" s="6">
        <v>3</v>
      </c>
      <c r="M21" s="6">
        <f t="shared" si="0"/>
        <v>29</v>
      </c>
      <c r="N21" s="34">
        <f>Table1[[#This Row],[Skor]]/44*100</f>
        <v>65.909090909090907</v>
      </c>
      <c r="O21" s="35" t="s">
        <v>119</v>
      </c>
    </row>
    <row r="22" spans="1:15" ht="15.6" x14ac:dyDescent="0.3">
      <c r="A22" s="2" t="s">
        <v>28</v>
      </c>
      <c r="B22" s="5">
        <v>4</v>
      </c>
      <c r="C22" s="5">
        <v>4</v>
      </c>
      <c r="D22" s="5">
        <v>4</v>
      </c>
      <c r="E22" s="5">
        <v>1</v>
      </c>
      <c r="F22" s="5">
        <v>1</v>
      </c>
      <c r="G22" s="5">
        <v>4</v>
      </c>
      <c r="H22" s="5">
        <v>4</v>
      </c>
      <c r="I22" s="5">
        <v>3</v>
      </c>
      <c r="J22" s="5">
        <v>4</v>
      </c>
      <c r="K22" s="5">
        <v>2</v>
      </c>
      <c r="L22" s="5">
        <v>1</v>
      </c>
      <c r="M22" s="5">
        <f t="shared" si="0"/>
        <v>32</v>
      </c>
      <c r="N22" s="34">
        <f>Table1[[#This Row],[Skor]]/44*100</f>
        <v>72.727272727272734</v>
      </c>
      <c r="O22" s="35" t="s">
        <v>119</v>
      </c>
    </row>
    <row r="23" spans="1:15" ht="15.6" x14ac:dyDescent="0.3">
      <c r="A23" s="3" t="s">
        <v>29</v>
      </c>
      <c r="B23" s="6">
        <v>2</v>
      </c>
      <c r="C23" s="6">
        <v>2</v>
      </c>
      <c r="D23" s="6">
        <v>4</v>
      </c>
      <c r="E23" s="6">
        <v>1</v>
      </c>
      <c r="F23" s="6">
        <v>1</v>
      </c>
      <c r="G23" s="6">
        <v>1</v>
      </c>
      <c r="H23" s="6">
        <v>1</v>
      </c>
      <c r="I23" s="6">
        <v>4</v>
      </c>
      <c r="J23" s="6">
        <v>4</v>
      </c>
      <c r="K23" s="6">
        <v>1</v>
      </c>
      <c r="L23" s="6">
        <v>4</v>
      </c>
      <c r="M23" s="6">
        <f t="shared" si="0"/>
        <v>25</v>
      </c>
      <c r="N23" s="34">
        <f>Table1[[#This Row],[Skor]]/44*100</f>
        <v>56.81818181818182</v>
      </c>
      <c r="O23" s="35" t="s">
        <v>120</v>
      </c>
    </row>
    <row r="24" spans="1:15" ht="15.6" x14ac:dyDescent="0.3">
      <c r="A24" s="2" t="s">
        <v>30</v>
      </c>
      <c r="B24" s="5">
        <v>1</v>
      </c>
      <c r="C24" s="5">
        <v>1</v>
      </c>
      <c r="D24" s="5">
        <v>2</v>
      </c>
      <c r="E24" s="5">
        <v>1</v>
      </c>
      <c r="F24" s="5">
        <v>1</v>
      </c>
      <c r="G24" s="5">
        <v>2</v>
      </c>
      <c r="H24" s="5">
        <v>2</v>
      </c>
      <c r="I24" s="5">
        <v>3</v>
      </c>
      <c r="J24" s="5">
        <v>4</v>
      </c>
      <c r="K24" s="5">
        <v>2</v>
      </c>
      <c r="L24" s="5">
        <v>1</v>
      </c>
      <c r="M24" s="5">
        <f t="shared" si="0"/>
        <v>20</v>
      </c>
      <c r="N24" s="34">
        <f>Table1[[#This Row],[Skor]]/44*100</f>
        <v>45.454545454545453</v>
      </c>
      <c r="O24" s="35" t="s">
        <v>120</v>
      </c>
    </row>
    <row r="25" spans="1:15" ht="15.6" x14ac:dyDescent="0.3">
      <c r="A25" s="3" t="s">
        <v>31</v>
      </c>
      <c r="B25" s="6">
        <v>4</v>
      </c>
      <c r="C25" s="6">
        <v>4</v>
      </c>
      <c r="D25" s="6">
        <v>4</v>
      </c>
      <c r="E25" s="6">
        <v>1</v>
      </c>
      <c r="F25" s="6">
        <v>2</v>
      </c>
      <c r="G25" s="6">
        <v>4</v>
      </c>
      <c r="H25" s="6">
        <v>4</v>
      </c>
      <c r="I25" s="6">
        <v>3</v>
      </c>
      <c r="J25" s="6">
        <v>4</v>
      </c>
      <c r="K25" s="6">
        <v>2</v>
      </c>
      <c r="L25" s="6">
        <v>1</v>
      </c>
      <c r="M25" s="6">
        <f t="shared" si="0"/>
        <v>33</v>
      </c>
      <c r="N25" s="36">
        <f>Table1[[#This Row],[Skor]]/44*100</f>
        <v>75</v>
      </c>
      <c r="O25" s="35" t="s">
        <v>119</v>
      </c>
    </row>
    <row r="26" spans="1:15" ht="15.6" x14ac:dyDescent="0.3">
      <c r="A26" s="2" t="s">
        <v>32</v>
      </c>
      <c r="B26" s="5">
        <v>4</v>
      </c>
      <c r="C26" s="5">
        <v>4</v>
      </c>
      <c r="D26" s="5">
        <v>4</v>
      </c>
      <c r="E26" s="5">
        <v>1</v>
      </c>
      <c r="F26" s="5">
        <v>1</v>
      </c>
      <c r="G26" s="5">
        <v>4</v>
      </c>
      <c r="H26" s="5">
        <v>4</v>
      </c>
      <c r="I26" s="5">
        <v>3</v>
      </c>
      <c r="J26" s="5">
        <v>4</v>
      </c>
      <c r="K26" s="5">
        <v>2</v>
      </c>
      <c r="L26" s="5">
        <v>1</v>
      </c>
      <c r="M26" s="5">
        <f t="shared" si="0"/>
        <v>32</v>
      </c>
      <c r="N26" s="34">
        <f>Table1[[#This Row],[Skor]]/44*100</f>
        <v>72.727272727272734</v>
      </c>
      <c r="O26" s="35" t="s">
        <v>119</v>
      </c>
    </row>
    <row r="27" spans="1:15" ht="15.6" x14ac:dyDescent="0.3">
      <c r="A27" s="3" t="s">
        <v>33</v>
      </c>
      <c r="B27" s="6">
        <v>4</v>
      </c>
      <c r="C27" s="6">
        <v>3</v>
      </c>
      <c r="D27" s="6">
        <v>4</v>
      </c>
      <c r="E27" s="6">
        <v>1</v>
      </c>
      <c r="F27" s="6">
        <v>1</v>
      </c>
      <c r="G27" s="6">
        <v>4</v>
      </c>
      <c r="H27" s="6">
        <v>4</v>
      </c>
      <c r="I27" s="6">
        <v>4</v>
      </c>
      <c r="J27" s="6">
        <v>4</v>
      </c>
      <c r="K27" s="6">
        <v>2</v>
      </c>
      <c r="L27" s="6">
        <v>3</v>
      </c>
      <c r="M27" s="6">
        <f t="shared" si="0"/>
        <v>34</v>
      </c>
      <c r="N27" s="34">
        <f>Table1[[#This Row],[Skor]]/44*100</f>
        <v>77.272727272727266</v>
      </c>
      <c r="O27" s="35" t="s">
        <v>119</v>
      </c>
    </row>
    <row r="28" spans="1:15" ht="15.6" x14ac:dyDescent="0.3">
      <c r="A28" s="2" t="s">
        <v>34</v>
      </c>
      <c r="B28" s="5">
        <v>4</v>
      </c>
      <c r="C28" s="5">
        <v>4</v>
      </c>
      <c r="D28" s="5">
        <v>4</v>
      </c>
      <c r="E28" s="5">
        <v>1</v>
      </c>
      <c r="F28" s="5">
        <v>1</v>
      </c>
      <c r="G28" s="5">
        <v>4</v>
      </c>
      <c r="H28" s="5">
        <v>4</v>
      </c>
      <c r="I28" s="5">
        <v>4</v>
      </c>
      <c r="J28" s="5">
        <v>4</v>
      </c>
      <c r="K28" s="5">
        <v>2</v>
      </c>
      <c r="L28" s="5">
        <v>1</v>
      </c>
      <c r="M28" s="5">
        <f t="shared" si="0"/>
        <v>33</v>
      </c>
      <c r="N28" s="36">
        <f>Table1[[#This Row],[Skor]]/44*100</f>
        <v>75</v>
      </c>
      <c r="O28" s="35" t="s">
        <v>119</v>
      </c>
    </row>
    <row r="29" spans="1:15" ht="15.6" x14ac:dyDescent="0.3">
      <c r="A29" s="3" t="s">
        <v>35</v>
      </c>
      <c r="B29" s="6">
        <v>4</v>
      </c>
      <c r="C29" s="6">
        <v>2</v>
      </c>
      <c r="D29" s="6">
        <v>4</v>
      </c>
      <c r="E29" s="6">
        <v>1</v>
      </c>
      <c r="F29" s="6">
        <v>1</v>
      </c>
      <c r="G29" s="6">
        <v>4</v>
      </c>
      <c r="H29" s="6">
        <v>4</v>
      </c>
      <c r="I29" s="6">
        <v>4</v>
      </c>
      <c r="J29" s="6">
        <v>4</v>
      </c>
      <c r="K29" s="6">
        <v>2</v>
      </c>
      <c r="L29" s="6">
        <v>1</v>
      </c>
      <c r="M29" s="6">
        <f t="shared" si="0"/>
        <v>31</v>
      </c>
      <c r="N29" s="34">
        <f>Table1[[#This Row],[Skor]]/44*100</f>
        <v>70.454545454545453</v>
      </c>
      <c r="O29" s="35" t="s">
        <v>119</v>
      </c>
    </row>
    <row r="30" spans="1:15" ht="15.6" x14ac:dyDescent="0.3">
      <c r="A30" s="2" t="s">
        <v>36</v>
      </c>
      <c r="B30" s="5">
        <v>1</v>
      </c>
      <c r="C30" s="5">
        <v>1</v>
      </c>
      <c r="D30" s="5">
        <v>4</v>
      </c>
      <c r="E30" s="5">
        <v>1</v>
      </c>
      <c r="F30" s="5">
        <v>2</v>
      </c>
      <c r="G30" s="5">
        <v>4</v>
      </c>
      <c r="H30" s="5">
        <v>4</v>
      </c>
      <c r="I30" s="5">
        <v>3</v>
      </c>
      <c r="J30" s="5">
        <v>4</v>
      </c>
      <c r="K30" s="5">
        <v>2</v>
      </c>
      <c r="L30" s="5">
        <v>1</v>
      </c>
      <c r="M30" s="5">
        <f t="shared" si="0"/>
        <v>27</v>
      </c>
      <c r="N30" s="34">
        <f>Table1[[#This Row],[Skor]]/44*100</f>
        <v>61.363636363636367</v>
      </c>
      <c r="O30" s="35" t="s">
        <v>120</v>
      </c>
    </row>
    <row r="31" spans="1:15" ht="15.6" x14ac:dyDescent="0.3">
      <c r="A31" s="3" t="s">
        <v>37</v>
      </c>
      <c r="B31" s="6">
        <v>4</v>
      </c>
      <c r="C31" s="6">
        <v>4</v>
      </c>
      <c r="D31" s="6">
        <v>4</v>
      </c>
      <c r="E31" s="6">
        <v>1</v>
      </c>
      <c r="F31" s="6">
        <v>1</v>
      </c>
      <c r="G31" s="6">
        <v>4</v>
      </c>
      <c r="H31" s="6">
        <v>4</v>
      </c>
      <c r="I31" s="6">
        <v>1</v>
      </c>
      <c r="J31" s="6">
        <v>1</v>
      </c>
      <c r="K31" s="6">
        <v>2</v>
      </c>
      <c r="L31" s="6">
        <v>3</v>
      </c>
      <c r="M31" s="6">
        <f t="shared" si="0"/>
        <v>29</v>
      </c>
      <c r="N31" s="34">
        <f>Table1[[#This Row],[Skor]]/44*100</f>
        <v>65.909090909090907</v>
      </c>
      <c r="O31" s="35" t="s">
        <v>119</v>
      </c>
    </row>
    <row r="32" spans="1:15" ht="15.6" x14ac:dyDescent="0.3">
      <c r="A32" s="2" t="s">
        <v>38</v>
      </c>
      <c r="B32" s="5">
        <v>3</v>
      </c>
      <c r="C32" s="5">
        <v>3</v>
      </c>
      <c r="D32" s="5">
        <v>4</v>
      </c>
      <c r="E32" s="5">
        <v>1</v>
      </c>
      <c r="F32" s="5">
        <v>1</v>
      </c>
      <c r="G32" s="5">
        <v>2</v>
      </c>
      <c r="H32" s="5">
        <v>2</v>
      </c>
      <c r="I32" s="5">
        <v>3</v>
      </c>
      <c r="J32" s="5">
        <v>4</v>
      </c>
      <c r="K32" s="5">
        <v>1</v>
      </c>
      <c r="L32" s="5">
        <v>2</v>
      </c>
      <c r="M32" s="5">
        <f t="shared" si="0"/>
        <v>26</v>
      </c>
      <c r="N32" s="34">
        <f>Table1[[#This Row],[Skor]]/44*100</f>
        <v>59.090909090909093</v>
      </c>
      <c r="O32" s="35" t="s">
        <v>120</v>
      </c>
    </row>
    <row r="33" spans="1:15" ht="15.6" x14ac:dyDescent="0.3">
      <c r="A33" s="3" t="s">
        <v>39</v>
      </c>
      <c r="B33" s="6">
        <v>1</v>
      </c>
      <c r="C33" s="6">
        <v>1</v>
      </c>
      <c r="D33" s="6">
        <v>2</v>
      </c>
      <c r="E33" s="6">
        <v>1</v>
      </c>
      <c r="F33" s="6">
        <v>1</v>
      </c>
      <c r="G33" s="6">
        <v>2</v>
      </c>
      <c r="H33" s="6">
        <v>1</v>
      </c>
      <c r="I33" s="6">
        <v>1</v>
      </c>
      <c r="J33" s="6">
        <v>2</v>
      </c>
      <c r="K33" s="6">
        <v>1</v>
      </c>
      <c r="L33" s="6">
        <v>1</v>
      </c>
      <c r="M33" s="6">
        <f t="shared" si="0"/>
        <v>14</v>
      </c>
      <c r="N33" s="34">
        <f>Table1[[#This Row],[Skor]]/44*100</f>
        <v>31.818181818181817</v>
      </c>
      <c r="O33" s="35" t="s">
        <v>121</v>
      </c>
    </row>
    <row r="34" spans="1:15" ht="15.6" x14ac:dyDescent="0.3">
      <c r="A34" s="2" t="s">
        <v>40</v>
      </c>
      <c r="B34" s="5">
        <v>4</v>
      </c>
      <c r="C34" s="5">
        <v>4</v>
      </c>
      <c r="D34" s="5">
        <v>1</v>
      </c>
      <c r="E34" s="5">
        <v>1</v>
      </c>
      <c r="F34" s="5">
        <v>1</v>
      </c>
      <c r="G34" s="5">
        <v>2</v>
      </c>
      <c r="H34" s="5">
        <v>1</v>
      </c>
      <c r="I34" s="5">
        <v>4</v>
      </c>
      <c r="J34" s="5">
        <v>4</v>
      </c>
      <c r="K34" s="5">
        <v>1</v>
      </c>
      <c r="L34" s="5">
        <v>1</v>
      </c>
      <c r="M34" s="5">
        <f t="shared" si="0"/>
        <v>24</v>
      </c>
      <c r="N34" s="34">
        <f>Table1[[#This Row],[Skor]]/44*100</f>
        <v>54.54545454545454</v>
      </c>
      <c r="O34" s="35" t="s">
        <v>120</v>
      </c>
    </row>
    <row r="35" spans="1:15" ht="15.6" x14ac:dyDescent="0.3">
      <c r="A35" s="3" t="s">
        <v>41</v>
      </c>
      <c r="B35" s="6">
        <v>1</v>
      </c>
      <c r="C35" s="6">
        <v>1</v>
      </c>
      <c r="D35" s="6">
        <v>1</v>
      </c>
      <c r="E35" s="6">
        <v>1</v>
      </c>
      <c r="F35" s="6">
        <v>1</v>
      </c>
      <c r="G35" s="6">
        <v>1</v>
      </c>
      <c r="H35" s="6">
        <v>1</v>
      </c>
      <c r="I35" s="6">
        <v>4</v>
      </c>
      <c r="J35" s="6">
        <v>4</v>
      </c>
      <c r="K35" s="6">
        <v>1</v>
      </c>
      <c r="L35" s="6">
        <v>1</v>
      </c>
      <c r="M35" s="6">
        <f t="shared" si="0"/>
        <v>17</v>
      </c>
      <c r="N35" s="34">
        <f>Table1[[#This Row],[Skor]]/44*100</f>
        <v>38.636363636363633</v>
      </c>
      <c r="O35" s="35" t="s">
        <v>121</v>
      </c>
    </row>
    <row r="36" spans="1:15" ht="15.6" x14ac:dyDescent="0.3">
      <c r="A36" s="2" t="s">
        <v>42</v>
      </c>
      <c r="B36" s="5">
        <v>4</v>
      </c>
      <c r="C36" s="5">
        <v>4</v>
      </c>
      <c r="D36" s="5">
        <v>4</v>
      </c>
      <c r="E36" s="5">
        <v>4</v>
      </c>
      <c r="F36" s="5">
        <v>4</v>
      </c>
      <c r="G36" s="5">
        <v>4</v>
      </c>
      <c r="H36" s="5">
        <v>4</v>
      </c>
      <c r="I36" s="5">
        <v>4</v>
      </c>
      <c r="J36" s="5">
        <v>4</v>
      </c>
      <c r="K36" s="5">
        <v>4</v>
      </c>
      <c r="L36" s="5">
        <v>4</v>
      </c>
      <c r="M36" s="5">
        <f t="shared" si="0"/>
        <v>44</v>
      </c>
      <c r="N36" s="36">
        <f>Table1[[#This Row],[Skor]]/44*100</f>
        <v>100</v>
      </c>
      <c r="O36" s="35" t="s">
        <v>118</v>
      </c>
    </row>
    <row r="37" spans="1:15" ht="15.6" x14ac:dyDescent="0.3">
      <c r="A37" s="3" t="s">
        <v>43</v>
      </c>
      <c r="B37" s="6">
        <v>2</v>
      </c>
      <c r="C37" s="6">
        <v>2</v>
      </c>
      <c r="D37" s="6">
        <v>4</v>
      </c>
      <c r="E37" s="6">
        <v>3</v>
      </c>
      <c r="F37" s="6">
        <v>3</v>
      </c>
      <c r="G37" s="6">
        <v>1</v>
      </c>
      <c r="H37" s="6">
        <v>1</v>
      </c>
      <c r="I37" s="6">
        <v>4</v>
      </c>
      <c r="J37" s="6">
        <v>3</v>
      </c>
      <c r="K37" s="6">
        <v>1</v>
      </c>
      <c r="L37" s="6">
        <v>3</v>
      </c>
      <c r="M37" s="6">
        <f t="shared" si="0"/>
        <v>27</v>
      </c>
      <c r="N37" s="34">
        <f>Table1[[#This Row],[Skor]]/44*100</f>
        <v>61.363636363636367</v>
      </c>
      <c r="O37" s="35" t="s">
        <v>120</v>
      </c>
    </row>
    <row r="38" spans="1:15" ht="15.6" x14ac:dyDescent="0.3">
      <c r="A38" s="2" t="s">
        <v>44</v>
      </c>
      <c r="B38" s="5">
        <v>2</v>
      </c>
      <c r="C38" s="5">
        <v>2</v>
      </c>
      <c r="D38" s="5">
        <v>1</v>
      </c>
      <c r="E38" s="5">
        <v>1</v>
      </c>
      <c r="F38" s="5">
        <v>1</v>
      </c>
      <c r="G38" s="5">
        <v>2</v>
      </c>
      <c r="H38" s="5">
        <v>2</v>
      </c>
      <c r="I38" s="5">
        <v>4</v>
      </c>
      <c r="J38" s="5">
        <v>3</v>
      </c>
      <c r="K38" s="5">
        <v>3</v>
      </c>
      <c r="L38" s="5">
        <v>1</v>
      </c>
      <c r="M38" s="5">
        <f t="shared" si="0"/>
        <v>22</v>
      </c>
      <c r="N38" s="36">
        <f>Table1[[#This Row],[Skor]]/44*100</f>
        <v>50</v>
      </c>
      <c r="O38" s="35" t="s">
        <v>120</v>
      </c>
    </row>
    <row r="39" spans="1:15" ht="15.6" x14ac:dyDescent="0.3">
      <c r="A39" s="3" t="s">
        <v>45</v>
      </c>
      <c r="B39" s="6">
        <v>4</v>
      </c>
      <c r="C39" s="6">
        <v>3</v>
      </c>
      <c r="D39" s="6">
        <v>1</v>
      </c>
      <c r="E39" s="6">
        <v>4</v>
      </c>
      <c r="F39" s="6">
        <v>4</v>
      </c>
      <c r="G39" s="6">
        <v>2</v>
      </c>
      <c r="H39" s="6">
        <v>2</v>
      </c>
      <c r="I39" s="6">
        <v>4</v>
      </c>
      <c r="J39" s="6">
        <v>3</v>
      </c>
      <c r="K39" s="6">
        <v>3</v>
      </c>
      <c r="L39" s="6">
        <v>1</v>
      </c>
      <c r="M39" s="6">
        <f t="shared" si="0"/>
        <v>31</v>
      </c>
      <c r="N39" s="34">
        <f>Table1[[#This Row],[Skor]]/44*100</f>
        <v>70.454545454545453</v>
      </c>
      <c r="O39" s="35" t="s">
        <v>119</v>
      </c>
    </row>
    <row r="40" spans="1:15" ht="15.6" x14ac:dyDescent="0.3">
      <c r="A40" s="2" t="s">
        <v>46</v>
      </c>
      <c r="B40" s="5">
        <v>4</v>
      </c>
      <c r="C40" s="5">
        <v>2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4</v>
      </c>
      <c r="J40" s="5">
        <v>4</v>
      </c>
      <c r="K40" s="5">
        <v>4</v>
      </c>
      <c r="L40" s="5">
        <v>1</v>
      </c>
      <c r="M40" s="5">
        <f t="shared" si="0"/>
        <v>24</v>
      </c>
      <c r="N40" s="34">
        <f>Table1[[#This Row],[Skor]]/44*100</f>
        <v>54.54545454545454</v>
      </c>
      <c r="O40" s="35" t="s">
        <v>120</v>
      </c>
    </row>
    <row r="41" spans="1:15" ht="15.6" x14ac:dyDescent="0.3">
      <c r="A41" s="3" t="s">
        <v>47</v>
      </c>
      <c r="B41" s="6">
        <v>2</v>
      </c>
      <c r="C41" s="6">
        <v>3</v>
      </c>
      <c r="D41" s="6">
        <v>1</v>
      </c>
      <c r="E41" s="6">
        <v>1</v>
      </c>
      <c r="F41" s="6">
        <v>1</v>
      </c>
      <c r="G41" s="6">
        <v>2</v>
      </c>
      <c r="H41" s="6">
        <v>2</v>
      </c>
      <c r="I41" s="6">
        <v>3</v>
      </c>
      <c r="J41" s="6">
        <v>3</v>
      </c>
      <c r="K41" s="6">
        <v>3</v>
      </c>
      <c r="L41" s="6">
        <v>1</v>
      </c>
      <c r="M41" s="6">
        <f t="shared" si="0"/>
        <v>22</v>
      </c>
      <c r="N41" s="36">
        <f>Table1[[#This Row],[Skor]]/44*100</f>
        <v>50</v>
      </c>
      <c r="O41" s="35" t="s">
        <v>120</v>
      </c>
    </row>
    <row r="42" spans="1:15" ht="15.6" x14ac:dyDescent="0.3">
      <c r="A42" s="2" t="s">
        <v>48</v>
      </c>
      <c r="B42" s="5">
        <v>4</v>
      </c>
      <c r="C42" s="5">
        <v>4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4</v>
      </c>
      <c r="J42" s="5">
        <v>4</v>
      </c>
      <c r="K42" s="5">
        <v>4</v>
      </c>
      <c r="L42" s="5">
        <v>1</v>
      </c>
      <c r="M42" s="5">
        <f t="shared" si="0"/>
        <v>26</v>
      </c>
      <c r="N42" s="34">
        <f>Table1[[#This Row],[Skor]]/44*100</f>
        <v>59.090909090909093</v>
      </c>
      <c r="O42" s="35" t="s">
        <v>120</v>
      </c>
    </row>
    <row r="43" spans="1:15" ht="15.6" x14ac:dyDescent="0.3">
      <c r="A43" s="3" t="s">
        <v>49</v>
      </c>
      <c r="B43" s="6">
        <v>3</v>
      </c>
      <c r="C43" s="6">
        <v>2</v>
      </c>
      <c r="D43" s="6">
        <v>2</v>
      </c>
      <c r="E43" s="6">
        <v>1</v>
      </c>
      <c r="F43" s="6">
        <v>1</v>
      </c>
      <c r="G43" s="6">
        <v>1</v>
      </c>
      <c r="H43" s="6">
        <v>1</v>
      </c>
      <c r="I43" s="6">
        <v>1</v>
      </c>
      <c r="J43" s="6">
        <v>1</v>
      </c>
      <c r="K43" s="6">
        <v>1</v>
      </c>
      <c r="L43" s="6">
        <v>3</v>
      </c>
      <c r="M43" s="6">
        <f t="shared" si="0"/>
        <v>17</v>
      </c>
      <c r="N43" s="34">
        <f>Table1[[#This Row],[Skor]]/44*100</f>
        <v>38.636363636363633</v>
      </c>
      <c r="O43" s="35" t="s">
        <v>121</v>
      </c>
    </row>
    <row r="44" spans="1:15" ht="15.6" x14ac:dyDescent="0.3">
      <c r="A44" s="2" t="s">
        <v>50</v>
      </c>
      <c r="B44" s="5">
        <v>2</v>
      </c>
      <c r="C44" s="5">
        <v>2</v>
      </c>
      <c r="D44" s="5">
        <v>3</v>
      </c>
      <c r="E44" s="5">
        <v>3</v>
      </c>
      <c r="F44" s="5">
        <v>3</v>
      </c>
      <c r="G44" s="5">
        <v>1</v>
      </c>
      <c r="H44" s="5">
        <v>1</v>
      </c>
      <c r="I44" s="5">
        <v>4</v>
      </c>
      <c r="J44" s="5">
        <v>4</v>
      </c>
      <c r="K44" s="5">
        <v>4</v>
      </c>
      <c r="L44" s="5">
        <v>4</v>
      </c>
      <c r="M44" s="5">
        <f t="shared" si="0"/>
        <v>31</v>
      </c>
      <c r="N44" s="34">
        <f>Table1[[#This Row],[Skor]]/44*100</f>
        <v>70.454545454545453</v>
      </c>
      <c r="O44" s="35" t="s">
        <v>119</v>
      </c>
    </row>
    <row r="45" spans="1:15" ht="15.6" x14ac:dyDescent="0.3">
      <c r="A45" s="3" t="s">
        <v>51</v>
      </c>
      <c r="B45" s="6">
        <v>1</v>
      </c>
      <c r="C45" s="6">
        <v>3</v>
      </c>
      <c r="D45" s="6">
        <v>1</v>
      </c>
      <c r="E45" s="6">
        <v>4</v>
      </c>
      <c r="F45" s="6">
        <v>4</v>
      </c>
      <c r="G45" s="6">
        <v>4</v>
      </c>
      <c r="H45" s="6">
        <v>4</v>
      </c>
      <c r="I45" s="6">
        <v>4</v>
      </c>
      <c r="J45" s="6">
        <v>4</v>
      </c>
      <c r="K45" s="6">
        <v>4</v>
      </c>
      <c r="L45" s="6">
        <v>4</v>
      </c>
      <c r="M45" s="6">
        <f t="shared" si="0"/>
        <v>37</v>
      </c>
      <c r="N45" s="34">
        <f>Table1[[#This Row],[Skor]]/44*100</f>
        <v>84.090909090909093</v>
      </c>
      <c r="O45" s="35" t="s">
        <v>118</v>
      </c>
    </row>
    <row r="46" spans="1:15" ht="15.6" x14ac:dyDescent="0.3">
      <c r="A46" s="2" t="s">
        <v>52</v>
      </c>
      <c r="B46" s="5">
        <v>3</v>
      </c>
      <c r="C46" s="5">
        <v>3</v>
      </c>
      <c r="D46" s="5">
        <v>4</v>
      </c>
      <c r="E46" s="5">
        <v>1</v>
      </c>
      <c r="F46" s="5">
        <v>1</v>
      </c>
      <c r="G46" s="5">
        <v>1</v>
      </c>
      <c r="H46" s="5">
        <v>1</v>
      </c>
      <c r="I46" s="5">
        <v>3</v>
      </c>
      <c r="J46" s="5">
        <v>3</v>
      </c>
      <c r="K46" s="5">
        <v>3</v>
      </c>
      <c r="L46" s="5">
        <v>1</v>
      </c>
      <c r="M46" s="5">
        <f t="shared" si="0"/>
        <v>24</v>
      </c>
      <c r="N46" s="34">
        <f>Table1[[#This Row],[Skor]]/44*100</f>
        <v>54.54545454545454</v>
      </c>
      <c r="O46" s="35" t="s">
        <v>120</v>
      </c>
    </row>
    <row r="47" spans="1:15" ht="15.6" x14ac:dyDescent="0.3">
      <c r="A47" s="3" t="s">
        <v>53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3</v>
      </c>
      <c r="H47" s="6">
        <v>3</v>
      </c>
      <c r="I47" s="6">
        <v>4</v>
      </c>
      <c r="J47" s="6">
        <v>4</v>
      </c>
      <c r="K47" s="6">
        <v>4</v>
      </c>
      <c r="L47" s="6">
        <v>4</v>
      </c>
      <c r="M47" s="6">
        <f t="shared" si="0"/>
        <v>42</v>
      </c>
      <c r="N47" s="34">
        <f>Table1[[#This Row],[Skor]]/44*100</f>
        <v>95.454545454545453</v>
      </c>
      <c r="O47" s="35" t="s">
        <v>118</v>
      </c>
    </row>
    <row r="48" spans="1:15" ht="15.6" x14ac:dyDescent="0.3">
      <c r="A48" s="2" t="s">
        <v>54</v>
      </c>
      <c r="B48" s="5">
        <v>1</v>
      </c>
      <c r="C48" s="5">
        <v>1</v>
      </c>
      <c r="D48" s="5">
        <v>1</v>
      </c>
      <c r="E48" s="5">
        <v>4</v>
      </c>
      <c r="F48" s="5">
        <v>2</v>
      </c>
      <c r="G48" s="5">
        <v>4</v>
      </c>
      <c r="H48" s="5">
        <v>4</v>
      </c>
      <c r="I48" s="5">
        <v>4</v>
      </c>
      <c r="J48" s="5">
        <v>4</v>
      </c>
      <c r="K48" s="5">
        <v>4</v>
      </c>
      <c r="L48" s="5">
        <v>4</v>
      </c>
      <c r="M48" s="5">
        <f t="shared" si="0"/>
        <v>33</v>
      </c>
      <c r="N48" s="36">
        <f>Table1[[#This Row],[Skor]]/44*100</f>
        <v>75</v>
      </c>
      <c r="O48" s="35" t="s">
        <v>119</v>
      </c>
    </row>
    <row r="49" spans="1:15" ht="15.6" x14ac:dyDescent="0.3">
      <c r="A49" s="3" t="s">
        <v>55</v>
      </c>
      <c r="B49" s="6">
        <v>4</v>
      </c>
      <c r="C49" s="6">
        <v>4</v>
      </c>
      <c r="D49" s="6">
        <v>1</v>
      </c>
      <c r="E49" s="6">
        <v>4</v>
      </c>
      <c r="F49" s="6">
        <v>4</v>
      </c>
      <c r="G49" s="6">
        <v>4</v>
      </c>
      <c r="H49" s="6">
        <v>4</v>
      </c>
      <c r="I49" s="6">
        <v>4</v>
      </c>
      <c r="J49" s="6">
        <v>4</v>
      </c>
      <c r="K49" s="6">
        <v>4</v>
      </c>
      <c r="L49" s="6">
        <v>4</v>
      </c>
      <c r="M49" s="6">
        <f t="shared" si="0"/>
        <v>41</v>
      </c>
      <c r="N49" s="34">
        <f>Table1[[#This Row],[Skor]]/44*100</f>
        <v>93.181818181818173</v>
      </c>
      <c r="O49" s="35" t="s">
        <v>118</v>
      </c>
    </row>
    <row r="50" spans="1:15" ht="15.6" x14ac:dyDescent="0.3">
      <c r="A50" s="2" t="s">
        <v>56</v>
      </c>
      <c r="B50" s="5">
        <v>1</v>
      </c>
      <c r="C50" s="5">
        <v>1</v>
      </c>
      <c r="D50" s="5">
        <v>1</v>
      </c>
      <c r="E50" s="5">
        <v>4</v>
      </c>
      <c r="F50" s="5">
        <v>4</v>
      </c>
      <c r="G50" s="5">
        <v>4</v>
      </c>
      <c r="H50" s="5">
        <v>4</v>
      </c>
      <c r="I50" s="5">
        <v>4</v>
      </c>
      <c r="J50" s="5">
        <v>4</v>
      </c>
      <c r="K50" s="5">
        <v>4</v>
      </c>
      <c r="L50" s="5">
        <v>4</v>
      </c>
      <c r="M50" s="5">
        <f t="shared" si="0"/>
        <v>35</v>
      </c>
      <c r="N50" s="34">
        <f>Table1[[#This Row],[Skor]]/44*100</f>
        <v>79.545454545454547</v>
      </c>
      <c r="O50" s="35" t="s">
        <v>119</v>
      </c>
    </row>
    <row r="51" spans="1:15" ht="15.6" x14ac:dyDescent="0.3">
      <c r="A51" s="3" t="s">
        <v>57</v>
      </c>
      <c r="B51" s="6">
        <v>4</v>
      </c>
      <c r="C51" s="6">
        <v>4</v>
      </c>
      <c r="D51" s="6">
        <v>1</v>
      </c>
      <c r="E51" s="6">
        <v>4</v>
      </c>
      <c r="F51" s="6">
        <v>3</v>
      </c>
      <c r="G51" s="6">
        <v>4</v>
      </c>
      <c r="H51" s="6">
        <v>4</v>
      </c>
      <c r="I51" s="6">
        <v>4</v>
      </c>
      <c r="J51" s="6">
        <v>4</v>
      </c>
      <c r="K51" s="6">
        <v>4</v>
      </c>
      <c r="L51" s="6">
        <v>4</v>
      </c>
      <c r="M51" s="6">
        <f t="shared" si="0"/>
        <v>40</v>
      </c>
      <c r="N51" s="34">
        <f>Table1[[#This Row],[Skor]]/44*100</f>
        <v>90.909090909090907</v>
      </c>
      <c r="O51" s="35" t="s">
        <v>118</v>
      </c>
    </row>
    <row r="52" spans="1:15" ht="15.6" x14ac:dyDescent="0.3">
      <c r="A52" s="2" t="s">
        <v>58</v>
      </c>
      <c r="B52" s="5">
        <v>4</v>
      </c>
      <c r="C52" s="5">
        <v>4</v>
      </c>
      <c r="D52" s="5">
        <v>1</v>
      </c>
      <c r="E52" s="5">
        <v>4</v>
      </c>
      <c r="F52" s="5">
        <v>4</v>
      </c>
      <c r="G52" s="5">
        <v>4</v>
      </c>
      <c r="H52" s="5">
        <v>3</v>
      </c>
      <c r="I52" s="5">
        <v>4</v>
      </c>
      <c r="J52" s="5">
        <v>4</v>
      </c>
      <c r="K52" s="5">
        <v>4</v>
      </c>
      <c r="L52" s="5">
        <v>2</v>
      </c>
      <c r="M52" s="5">
        <f t="shared" si="0"/>
        <v>38</v>
      </c>
      <c r="N52" s="34">
        <f>Table1[[#This Row],[Skor]]/44*100</f>
        <v>86.36363636363636</v>
      </c>
      <c r="O52" s="35" t="s">
        <v>118</v>
      </c>
    </row>
    <row r="53" spans="1:15" ht="15.6" x14ac:dyDescent="0.3">
      <c r="A53" s="3" t="s">
        <v>59</v>
      </c>
      <c r="B53" s="6">
        <v>4</v>
      </c>
      <c r="C53" s="6">
        <v>4</v>
      </c>
      <c r="D53" s="6">
        <v>4</v>
      </c>
      <c r="E53" s="6">
        <v>4</v>
      </c>
      <c r="F53" s="6">
        <v>3</v>
      </c>
      <c r="G53" s="6">
        <v>4</v>
      </c>
      <c r="H53" s="6">
        <v>1</v>
      </c>
      <c r="I53" s="6">
        <v>3</v>
      </c>
      <c r="J53" s="6">
        <v>4</v>
      </c>
      <c r="K53" s="6">
        <v>3</v>
      </c>
      <c r="L53" s="6">
        <v>1</v>
      </c>
      <c r="M53" s="6">
        <f t="shared" si="0"/>
        <v>35</v>
      </c>
      <c r="N53" s="34">
        <f>Table1[[#This Row],[Skor]]/44*100</f>
        <v>79.545454545454547</v>
      </c>
      <c r="O53" s="35" t="s">
        <v>119</v>
      </c>
    </row>
    <row r="54" spans="1:15" ht="15.6" x14ac:dyDescent="0.3">
      <c r="A54" s="2" t="s">
        <v>60</v>
      </c>
      <c r="B54" s="5">
        <v>2</v>
      </c>
      <c r="C54" s="5">
        <v>2</v>
      </c>
      <c r="D54" s="5">
        <v>4</v>
      </c>
      <c r="E54" s="5">
        <v>4</v>
      </c>
      <c r="F54" s="5">
        <v>4</v>
      </c>
      <c r="G54" s="5">
        <v>4</v>
      </c>
      <c r="H54" s="5">
        <v>4</v>
      </c>
      <c r="I54" s="5">
        <v>3</v>
      </c>
      <c r="J54" s="5">
        <v>3</v>
      </c>
      <c r="K54" s="5">
        <v>2</v>
      </c>
      <c r="L54" s="5">
        <v>4</v>
      </c>
      <c r="M54" s="5">
        <f t="shared" si="0"/>
        <v>36</v>
      </c>
      <c r="N54" s="34">
        <f>Table1[[#This Row],[Skor]]/44*100</f>
        <v>81.818181818181827</v>
      </c>
      <c r="O54" s="35" t="s">
        <v>119</v>
      </c>
    </row>
    <row r="55" spans="1:15" ht="15.6" x14ac:dyDescent="0.3">
      <c r="A55" s="3" t="s">
        <v>61</v>
      </c>
      <c r="B55" s="6">
        <v>2</v>
      </c>
      <c r="C55" s="6">
        <v>2</v>
      </c>
      <c r="D55" s="6">
        <v>4</v>
      </c>
      <c r="E55" s="6">
        <v>1</v>
      </c>
      <c r="F55" s="6">
        <v>1</v>
      </c>
      <c r="G55" s="6">
        <v>4</v>
      </c>
      <c r="H55" s="6">
        <v>4</v>
      </c>
      <c r="I55" s="6">
        <v>3</v>
      </c>
      <c r="J55" s="6">
        <v>3</v>
      </c>
      <c r="K55" s="6">
        <v>4</v>
      </c>
      <c r="L55" s="6">
        <v>4</v>
      </c>
      <c r="M55" s="6">
        <f t="shared" si="0"/>
        <v>32</v>
      </c>
      <c r="N55" s="34">
        <f>Table1[[#This Row],[Skor]]/44*100</f>
        <v>72.727272727272734</v>
      </c>
      <c r="O55" s="35" t="s">
        <v>119</v>
      </c>
    </row>
    <row r="56" spans="1:15" ht="15.6" x14ac:dyDescent="0.3">
      <c r="A56" s="2" t="s">
        <v>62</v>
      </c>
      <c r="B56" s="5">
        <v>3</v>
      </c>
      <c r="C56" s="5">
        <v>3</v>
      </c>
      <c r="D56" s="5">
        <v>4</v>
      </c>
      <c r="E56" s="5">
        <v>2</v>
      </c>
      <c r="F56" s="5">
        <v>2</v>
      </c>
      <c r="G56" s="5">
        <v>4</v>
      </c>
      <c r="H56" s="5">
        <v>4</v>
      </c>
      <c r="I56" s="5">
        <v>3</v>
      </c>
      <c r="J56" s="5">
        <v>3</v>
      </c>
      <c r="K56" s="5">
        <v>4</v>
      </c>
      <c r="L56" s="5">
        <v>4</v>
      </c>
      <c r="M56" s="5">
        <f t="shared" si="0"/>
        <v>36</v>
      </c>
      <c r="N56" s="34">
        <f>Table1[[#This Row],[Skor]]/44*100</f>
        <v>81.818181818181827</v>
      </c>
      <c r="O56" s="35" t="s">
        <v>119</v>
      </c>
    </row>
    <row r="57" spans="1:15" ht="15.6" x14ac:dyDescent="0.3">
      <c r="A57" s="3" t="s">
        <v>63</v>
      </c>
      <c r="B57" s="6">
        <v>2</v>
      </c>
      <c r="C57" s="6">
        <v>2</v>
      </c>
      <c r="D57" s="6">
        <v>4</v>
      </c>
      <c r="E57" s="6">
        <v>1</v>
      </c>
      <c r="F57" s="6">
        <v>1</v>
      </c>
      <c r="G57" s="6">
        <v>4</v>
      </c>
      <c r="H57" s="6">
        <v>4</v>
      </c>
      <c r="I57" s="6">
        <v>2</v>
      </c>
      <c r="J57" s="6">
        <v>2</v>
      </c>
      <c r="K57" s="6">
        <v>3</v>
      </c>
      <c r="L57" s="6">
        <v>4</v>
      </c>
      <c r="M57" s="6">
        <f t="shared" si="0"/>
        <v>29</v>
      </c>
      <c r="N57" s="34">
        <f>Table1[[#This Row],[Skor]]/44*100</f>
        <v>65.909090909090907</v>
      </c>
      <c r="O57" s="35" t="s">
        <v>119</v>
      </c>
    </row>
    <row r="58" spans="1:15" ht="15.6" x14ac:dyDescent="0.3">
      <c r="A58" s="2" t="s">
        <v>64</v>
      </c>
      <c r="B58" s="5">
        <v>4</v>
      </c>
      <c r="C58" s="5">
        <v>4</v>
      </c>
      <c r="D58" s="5">
        <v>4</v>
      </c>
      <c r="E58" s="5">
        <v>4</v>
      </c>
      <c r="F58" s="5">
        <v>4</v>
      </c>
      <c r="G58" s="5">
        <v>3</v>
      </c>
      <c r="H58" s="5">
        <v>1</v>
      </c>
      <c r="I58" s="5">
        <v>3</v>
      </c>
      <c r="J58" s="5">
        <v>3</v>
      </c>
      <c r="K58" s="5">
        <v>3</v>
      </c>
      <c r="L58" s="5">
        <v>4</v>
      </c>
      <c r="M58" s="5">
        <f t="shared" si="0"/>
        <v>37</v>
      </c>
      <c r="N58" s="34">
        <f>Table1[[#This Row],[Skor]]/44*100</f>
        <v>84.090909090909093</v>
      </c>
      <c r="O58" s="35" t="s">
        <v>118</v>
      </c>
    </row>
    <row r="59" spans="1:15" ht="15.6" x14ac:dyDescent="0.3">
      <c r="A59" s="3" t="s">
        <v>65</v>
      </c>
      <c r="B59" s="6">
        <v>4</v>
      </c>
      <c r="C59" s="6">
        <v>4</v>
      </c>
      <c r="D59" s="6">
        <v>4</v>
      </c>
      <c r="E59" s="6">
        <v>3</v>
      </c>
      <c r="F59" s="6">
        <v>3</v>
      </c>
      <c r="G59" s="6">
        <v>4</v>
      </c>
      <c r="H59" s="6">
        <v>4</v>
      </c>
      <c r="I59" s="6">
        <v>4</v>
      </c>
      <c r="J59" s="6">
        <v>4</v>
      </c>
      <c r="K59" s="6">
        <v>1</v>
      </c>
      <c r="L59" s="6">
        <v>4</v>
      </c>
      <c r="M59" s="6">
        <f t="shared" si="0"/>
        <v>39</v>
      </c>
      <c r="N59" s="34">
        <f>Table1[[#This Row],[Skor]]/44*100</f>
        <v>88.63636363636364</v>
      </c>
      <c r="O59" s="35" t="s">
        <v>118</v>
      </c>
    </row>
    <row r="60" spans="1:15" ht="15.6" x14ac:dyDescent="0.3">
      <c r="A60" s="2" t="s">
        <v>66</v>
      </c>
      <c r="B60" s="5">
        <v>1</v>
      </c>
      <c r="C60" s="5">
        <v>1</v>
      </c>
      <c r="D60" s="5">
        <v>4</v>
      </c>
      <c r="E60" s="5">
        <v>3</v>
      </c>
      <c r="F60" s="5">
        <v>3</v>
      </c>
      <c r="G60" s="5">
        <v>3</v>
      </c>
      <c r="H60" s="5">
        <v>3</v>
      </c>
      <c r="I60" s="5">
        <v>4</v>
      </c>
      <c r="J60" s="5">
        <v>4</v>
      </c>
      <c r="K60" s="5">
        <v>2</v>
      </c>
      <c r="L60" s="5">
        <v>3</v>
      </c>
      <c r="M60" s="5">
        <f t="shared" si="0"/>
        <v>31</v>
      </c>
      <c r="N60" s="34">
        <f>Table1[[#This Row],[Skor]]/44*100</f>
        <v>70.454545454545453</v>
      </c>
      <c r="O60" s="35" t="s">
        <v>119</v>
      </c>
    </row>
    <row r="61" spans="1:15" ht="15.6" x14ac:dyDescent="0.3">
      <c r="A61" s="3" t="s">
        <v>67</v>
      </c>
      <c r="B61" s="6">
        <v>1</v>
      </c>
      <c r="C61" s="6">
        <v>1</v>
      </c>
      <c r="D61" s="6">
        <v>4</v>
      </c>
      <c r="E61" s="6">
        <v>1</v>
      </c>
      <c r="F61" s="6">
        <v>1</v>
      </c>
      <c r="G61" s="6">
        <v>2</v>
      </c>
      <c r="H61" s="6">
        <v>2</v>
      </c>
      <c r="I61" s="6">
        <v>1</v>
      </c>
      <c r="J61" s="6">
        <v>1</v>
      </c>
      <c r="K61" s="6">
        <v>1</v>
      </c>
      <c r="L61" s="6">
        <v>2</v>
      </c>
      <c r="M61" s="6">
        <f t="shared" si="0"/>
        <v>17</v>
      </c>
      <c r="N61" s="34">
        <f>Table1[[#This Row],[Skor]]/44*100</f>
        <v>38.636363636363633</v>
      </c>
      <c r="O61" s="35" t="s">
        <v>121</v>
      </c>
    </row>
    <row r="62" spans="1:15" ht="15.6" x14ac:dyDescent="0.3">
      <c r="A62" s="2" t="s">
        <v>68</v>
      </c>
      <c r="B62" s="5">
        <v>1</v>
      </c>
      <c r="C62" s="5">
        <v>1</v>
      </c>
      <c r="D62" s="5">
        <v>3</v>
      </c>
      <c r="E62" s="5">
        <v>4</v>
      </c>
      <c r="F62" s="5">
        <v>4</v>
      </c>
      <c r="G62" s="5">
        <v>3</v>
      </c>
      <c r="H62" s="5">
        <v>3</v>
      </c>
      <c r="I62" s="5">
        <v>4</v>
      </c>
      <c r="J62" s="5">
        <v>4</v>
      </c>
      <c r="K62" s="5">
        <v>3</v>
      </c>
      <c r="L62" s="5">
        <v>1</v>
      </c>
      <c r="M62" s="5">
        <f t="shared" si="0"/>
        <v>31</v>
      </c>
      <c r="N62" s="34">
        <f>Table1[[#This Row],[Skor]]/44*100</f>
        <v>70.454545454545453</v>
      </c>
      <c r="O62" s="35" t="s">
        <v>119</v>
      </c>
    </row>
    <row r="63" spans="1:15" ht="15.6" x14ac:dyDescent="0.3">
      <c r="A63" s="3" t="s">
        <v>69</v>
      </c>
      <c r="B63" s="6">
        <v>4</v>
      </c>
      <c r="C63" s="6">
        <v>4</v>
      </c>
      <c r="D63" s="6">
        <v>4</v>
      </c>
      <c r="E63" s="6">
        <v>1</v>
      </c>
      <c r="F63" s="6">
        <v>2</v>
      </c>
      <c r="G63" s="6">
        <v>3</v>
      </c>
      <c r="H63" s="6">
        <v>3</v>
      </c>
      <c r="I63" s="6">
        <v>2</v>
      </c>
      <c r="J63" s="6">
        <v>2</v>
      </c>
      <c r="K63" s="6">
        <v>2</v>
      </c>
      <c r="L63" s="6">
        <v>4</v>
      </c>
      <c r="M63" s="6">
        <f t="shared" si="0"/>
        <v>31</v>
      </c>
      <c r="N63" s="34">
        <f>Table1[[#This Row],[Skor]]/44*100</f>
        <v>70.454545454545453</v>
      </c>
      <c r="O63" s="35" t="s">
        <v>119</v>
      </c>
    </row>
    <row r="64" spans="1:15" ht="15.6" x14ac:dyDescent="0.3">
      <c r="A64" s="2" t="s">
        <v>70</v>
      </c>
      <c r="B64" s="5">
        <v>1</v>
      </c>
      <c r="C64" s="5">
        <v>1</v>
      </c>
      <c r="D64" s="5">
        <v>4</v>
      </c>
      <c r="E64" s="5">
        <v>4</v>
      </c>
      <c r="F64" s="5">
        <v>4</v>
      </c>
      <c r="G64" s="5">
        <v>2</v>
      </c>
      <c r="H64" s="5">
        <v>2</v>
      </c>
      <c r="I64" s="5">
        <v>4</v>
      </c>
      <c r="J64" s="5">
        <v>4</v>
      </c>
      <c r="K64" s="5">
        <v>4</v>
      </c>
      <c r="L64" s="5">
        <v>1</v>
      </c>
      <c r="M64" s="5">
        <f t="shared" si="0"/>
        <v>31</v>
      </c>
      <c r="N64" s="34">
        <f>Table1[[#This Row],[Skor]]/44*100</f>
        <v>70.454545454545453</v>
      </c>
      <c r="O64" s="35" t="s">
        <v>119</v>
      </c>
    </row>
    <row r="65" spans="1:15" ht="15.6" x14ac:dyDescent="0.3">
      <c r="A65" s="3" t="s">
        <v>71</v>
      </c>
      <c r="B65" s="6">
        <v>1</v>
      </c>
      <c r="C65" s="6">
        <v>1</v>
      </c>
      <c r="D65" s="6">
        <v>4</v>
      </c>
      <c r="E65" s="6">
        <v>4</v>
      </c>
      <c r="F65" s="6">
        <v>4</v>
      </c>
      <c r="G65" s="6">
        <v>4</v>
      </c>
      <c r="H65" s="6">
        <v>2</v>
      </c>
      <c r="I65" s="6">
        <v>4</v>
      </c>
      <c r="J65" s="6">
        <v>4</v>
      </c>
      <c r="K65" s="6">
        <v>3</v>
      </c>
      <c r="L65" s="6">
        <v>1</v>
      </c>
      <c r="M65" s="6">
        <f t="shared" si="0"/>
        <v>32</v>
      </c>
      <c r="N65" s="34">
        <f>Table1[[#This Row],[Skor]]/44*100</f>
        <v>72.727272727272734</v>
      </c>
      <c r="O65" s="35" t="s">
        <v>119</v>
      </c>
    </row>
    <row r="66" spans="1:15" ht="15.6" x14ac:dyDescent="0.3">
      <c r="A66" s="2" t="s">
        <v>72</v>
      </c>
      <c r="B66" s="5">
        <v>1</v>
      </c>
      <c r="C66" s="5">
        <v>1</v>
      </c>
      <c r="D66" s="5">
        <v>4</v>
      </c>
      <c r="E66" s="5">
        <v>4</v>
      </c>
      <c r="F66" s="5">
        <v>4</v>
      </c>
      <c r="G66" s="5">
        <v>2</v>
      </c>
      <c r="H66" s="5">
        <v>2</v>
      </c>
      <c r="I66" s="5">
        <v>4</v>
      </c>
      <c r="J66" s="5">
        <v>4</v>
      </c>
      <c r="K66" s="5">
        <v>3</v>
      </c>
      <c r="L66" s="5">
        <v>1</v>
      </c>
      <c r="M66" s="5">
        <f t="shared" si="0"/>
        <v>30</v>
      </c>
      <c r="N66" s="34">
        <f>Table1[[#This Row],[Skor]]/44*100</f>
        <v>68.181818181818173</v>
      </c>
      <c r="O66" s="35" t="s">
        <v>119</v>
      </c>
    </row>
    <row r="67" spans="1:15" ht="15.6" x14ac:dyDescent="0.3">
      <c r="A67" s="3" t="s">
        <v>73</v>
      </c>
      <c r="B67" s="6">
        <v>1</v>
      </c>
      <c r="C67" s="6">
        <v>1</v>
      </c>
      <c r="D67" s="6">
        <v>4</v>
      </c>
      <c r="E67" s="6">
        <v>4</v>
      </c>
      <c r="F67" s="6">
        <v>4</v>
      </c>
      <c r="G67" s="6">
        <v>3</v>
      </c>
      <c r="H67" s="6">
        <v>2</v>
      </c>
      <c r="I67" s="6">
        <v>4</v>
      </c>
      <c r="J67" s="6">
        <v>4</v>
      </c>
      <c r="K67" s="6">
        <v>3</v>
      </c>
      <c r="L67" s="6">
        <v>2</v>
      </c>
      <c r="M67" s="6">
        <f t="shared" si="0"/>
        <v>32</v>
      </c>
      <c r="N67" s="34">
        <f>Table1[[#This Row],[Skor]]/44*100</f>
        <v>72.727272727272734</v>
      </c>
      <c r="O67" s="35" t="s">
        <v>119</v>
      </c>
    </row>
    <row r="68" spans="1:15" ht="15.6" x14ac:dyDescent="0.3">
      <c r="A68" s="2" t="s">
        <v>74</v>
      </c>
      <c r="B68" s="5">
        <v>1</v>
      </c>
      <c r="C68" s="5">
        <v>1</v>
      </c>
      <c r="D68" s="5">
        <v>4</v>
      </c>
      <c r="E68" s="5">
        <v>4</v>
      </c>
      <c r="F68" s="5">
        <v>4</v>
      </c>
      <c r="G68" s="5">
        <v>3</v>
      </c>
      <c r="H68" s="5">
        <v>2</v>
      </c>
      <c r="I68" s="5">
        <v>1</v>
      </c>
      <c r="J68" s="5">
        <v>1</v>
      </c>
      <c r="K68" s="5">
        <v>1</v>
      </c>
      <c r="L68" s="5">
        <v>1</v>
      </c>
      <c r="M68" s="5">
        <f t="shared" si="0"/>
        <v>23</v>
      </c>
      <c r="N68" s="34">
        <f>Table1[[#This Row],[Skor]]/44*100</f>
        <v>52.272727272727273</v>
      </c>
      <c r="O68" s="35" t="s">
        <v>120</v>
      </c>
    </row>
    <row r="69" spans="1:15" ht="15.6" x14ac:dyDescent="0.3">
      <c r="A69" s="3" t="s">
        <v>75</v>
      </c>
      <c r="B69" s="6">
        <v>1</v>
      </c>
      <c r="C69" s="6">
        <v>1</v>
      </c>
      <c r="D69" s="6">
        <v>1</v>
      </c>
      <c r="E69" s="6">
        <v>2</v>
      </c>
      <c r="F69" s="6">
        <v>2</v>
      </c>
      <c r="G69" s="6">
        <v>4</v>
      </c>
      <c r="H69" s="6">
        <v>2</v>
      </c>
      <c r="I69" s="6">
        <v>3</v>
      </c>
      <c r="J69" s="6">
        <v>3</v>
      </c>
      <c r="K69" s="6">
        <v>3</v>
      </c>
      <c r="L69" s="6">
        <v>1</v>
      </c>
      <c r="M69" s="6">
        <f t="shared" ref="M69:M98" si="1">SUM(B69:L69)</f>
        <v>23</v>
      </c>
      <c r="N69" s="34">
        <f>Table1[[#This Row],[Skor]]/44*100</f>
        <v>52.272727272727273</v>
      </c>
      <c r="O69" s="35" t="s">
        <v>120</v>
      </c>
    </row>
    <row r="70" spans="1:15" ht="15.6" x14ac:dyDescent="0.3">
      <c r="A70" s="2" t="s">
        <v>76</v>
      </c>
      <c r="B70" s="5">
        <v>4</v>
      </c>
      <c r="C70" s="5">
        <v>4</v>
      </c>
      <c r="D70" s="5">
        <v>4</v>
      </c>
      <c r="E70" s="5">
        <v>1</v>
      </c>
      <c r="F70" s="5">
        <v>1</v>
      </c>
      <c r="G70" s="5">
        <v>1</v>
      </c>
      <c r="H70" s="5">
        <v>1</v>
      </c>
      <c r="I70" s="5">
        <v>4</v>
      </c>
      <c r="J70" s="5">
        <v>4</v>
      </c>
      <c r="K70" s="5">
        <v>2</v>
      </c>
      <c r="L70" s="5">
        <v>3</v>
      </c>
      <c r="M70" s="5">
        <f t="shared" si="1"/>
        <v>29</v>
      </c>
      <c r="N70" s="34">
        <f>Table1[[#This Row],[Skor]]/44*100</f>
        <v>65.909090909090907</v>
      </c>
      <c r="O70" s="35" t="s">
        <v>119</v>
      </c>
    </row>
    <row r="71" spans="1:15" ht="15.6" x14ac:dyDescent="0.3">
      <c r="A71" s="3" t="s">
        <v>77</v>
      </c>
      <c r="B71" s="6">
        <v>4</v>
      </c>
      <c r="C71" s="6">
        <v>4</v>
      </c>
      <c r="D71" s="6">
        <v>4</v>
      </c>
      <c r="E71" s="6">
        <v>1</v>
      </c>
      <c r="F71" s="6">
        <v>1</v>
      </c>
      <c r="G71" s="6">
        <v>2</v>
      </c>
      <c r="H71" s="6">
        <v>2</v>
      </c>
      <c r="I71" s="6">
        <v>1</v>
      </c>
      <c r="J71" s="6">
        <v>1</v>
      </c>
      <c r="K71" s="6">
        <v>2</v>
      </c>
      <c r="L71" s="6">
        <v>3</v>
      </c>
      <c r="M71" s="6">
        <f t="shared" si="1"/>
        <v>25</v>
      </c>
      <c r="N71" s="34">
        <f>Table1[[#This Row],[Skor]]/44*100</f>
        <v>56.81818181818182</v>
      </c>
      <c r="O71" s="35" t="s">
        <v>120</v>
      </c>
    </row>
    <row r="72" spans="1:15" ht="15.6" x14ac:dyDescent="0.3">
      <c r="A72" s="2" t="s">
        <v>78</v>
      </c>
      <c r="B72" s="5">
        <v>1</v>
      </c>
      <c r="C72" s="5">
        <v>1</v>
      </c>
      <c r="D72" s="5">
        <v>4</v>
      </c>
      <c r="E72" s="5">
        <v>1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2</v>
      </c>
      <c r="L72" s="5">
        <v>2</v>
      </c>
      <c r="M72" s="5">
        <f t="shared" si="1"/>
        <v>16</v>
      </c>
      <c r="N72" s="34">
        <f>Table1[[#This Row],[Skor]]/44*100</f>
        <v>36.363636363636367</v>
      </c>
      <c r="O72" s="35" t="s">
        <v>121</v>
      </c>
    </row>
    <row r="73" spans="1:15" ht="15.6" x14ac:dyDescent="0.3">
      <c r="A73" s="3" t="s">
        <v>79</v>
      </c>
      <c r="B73" s="6">
        <v>1</v>
      </c>
      <c r="C73" s="6">
        <v>1</v>
      </c>
      <c r="D73" s="6">
        <v>4</v>
      </c>
      <c r="E73" s="6">
        <v>1</v>
      </c>
      <c r="F73" s="6">
        <v>1</v>
      </c>
      <c r="G73" s="6">
        <v>2</v>
      </c>
      <c r="H73" s="6">
        <v>2</v>
      </c>
      <c r="I73" s="6">
        <v>1</v>
      </c>
      <c r="J73" s="6">
        <v>1</v>
      </c>
      <c r="K73" s="6">
        <v>2</v>
      </c>
      <c r="L73" s="6">
        <v>3</v>
      </c>
      <c r="M73" s="6">
        <f t="shared" si="1"/>
        <v>19</v>
      </c>
      <c r="N73" s="34">
        <f>Table1[[#This Row],[Skor]]/44*100</f>
        <v>43.18181818181818</v>
      </c>
      <c r="O73" s="35" t="s">
        <v>120</v>
      </c>
    </row>
    <row r="74" spans="1:15" ht="15.6" x14ac:dyDescent="0.3">
      <c r="A74" s="2" t="s">
        <v>80</v>
      </c>
      <c r="B74" s="5">
        <v>4</v>
      </c>
      <c r="C74" s="5">
        <v>4</v>
      </c>
      <c r="D74" s="5">
        <v>4</v>
      </c>
      <c r="E74" s="5">
        <v>4</v>
      </c>
      <c r="F74" s="5">
        <v>4</v>
      </c>
      <c r="G74" s="5">
        <v>4</v>
      </c>
      <c r="H74" s="5">
        <v>3</v>
      </c>
      <c r="I74" s="5">
        <v>3</v>
      </c>
      <c r="J74" s="5">
        <v>3</v>
      </c>
      <c r="K74" s="5">
        <v>3</v>
      </c>
      <c r="L74" s="5">
        <v>4</v>
      </c>
      <c r="M74" s="5">
        <f t="shared" si="1"/>
        <v>40</v>
      </c>
      <c r="N74" s="34">
        <f>Table1[[#This Row],[Skor]]/44*100</f>
        <v>90.909090909090907</v>
      </c>
      <c r="O74" s="35" t="s">
        <v>118</v>
      </c>
    </row>
    <row r="75" spans="1:15" ht="15.6" x14ac:dyDescent="0.3">
      <c r="A75" s="3" t="s">
        <v>81</v>
      </c>
      <c r="B75" s="6">
        <v>4</v>
      </c>
      <c r="C75" s="6">
        <v>4</v>
      </c>
      <c r="D75" s="6">
        <v>4</v>
      </c>
      <c r="E75" s="6">
        <v>4</v>
      </c>
      <c r="F75" s="6">
        <v>4</v>
      </c>
      <c r="G75" s="6">
        <v>4</v>
      </c>
      <c r="H75" s="6">
        <v>4</v>
      </c>
      <c r="I75" s="6">
        <v>4</v>
      </c>
      <c r="J75" s="6">
        <v>4</v>
      </c>
      <c r="K75" s="6">
        <v>4</v>
      </c>
      <c r="L75" s="6">
        <v>4</v>
      </c>
      <c r="M75" s="6">
        <f t="shared" si="1"/>
        <v>44</v>
      </c>
      <c r="N75" s="36">
        <f>Table1[[#This Row],[Skor]]/44*100</f>
        <v>100</v>
      </c>
      <c r="O75" s="35" t="s">
        <v>118</v>
      </c>
    </row>
    <row r="76" spans="1:15" ht="15.6" x14ac:dyDescent="0.3">
      <c r="A76" s="2" t="s">
        <v>82</v>
      </c>
      <c r="B76" s="5">
        <v>4</v>
      </c>
      <c r="C76" s="5">
        <v>4</v>
      </c>
      <c r="D76" s="5">
        <v>4</v>
      </c>
      <c r="E76" s="5">
        <v>3</v>
      </c>
      <c r="F76" s="5">
        <v>3</v>
      </c>
      <c r="G76" s="5">
        <v>4</v>
      </c>
      <c r="H76" s="5">
        <v>4</v>
      </c>
      <c r="I76" s="5">
        <v>4</v>
      </c>
      <c r="J76" s="5">
        <v>4</v>
      </c>
      <c r="K76" s="5">
        <v>4</v>
      </c>
      <c r="L76" s="5">
        <v>4</v>
      </c>
      <c r="M76" s="5">
        <f t="shared" si="1"/>
        <v>42</v>
      </c>
      <c r="N76" s="34">
        <f>Table1[[#This Row],[Skor]]/44*100</f>
        <v>95.454545454545453</v>
      </c>
      <c r="O76" s="35" t="s">
        <v>118</v>
      </c>
    </row>
    <row r="77" spans="1:15" ht="15.6" x14ac:dyDescent="0.3">
      <c r="A77" s="3" t="s">
        <v>83</v>
      </c>
      <c r="B77" s="6">
        <v>4</v>
      </c>
      <c r="C77" s="6">
        <v>4</v>
      </c>
      <c r="D77" s="6">
        <v>4</v>
      </c>
      <c r="E77" s="6">
        <v>4</v>
      </c>
      <c r="F77" s="6">
        <v>4</v>
      </c>
      <c r="G77" s="6">
        <v>4</v>
      </c>
      <c r="H77" s="6">
        <v>4</v>
      </c>
      <c r="I77" s="6">
        <v>4</v>
      </c>
      <c r="J77" s="6">
        <v>4</v>
      </c>
      <c r="K77" s="6">
        <v>4</v>
      </c>
      <c r="L77" s="6">
        <v>4</v>
      </c>
      <c r="M77" s="6">
        <f t="shared" si="1"/>
        <v>44</v>
      </c>
      <c r="N77" s="36">
        <f>Table1[[#This Row],[Skor]]/44*100</f>
        <v>100</v>
      </c>
      <c r="O77" s="35" t="s">
        <v>118</v>
      </c>
    </row>
    <row r="78" spans="1:15" ht="15.6" x14ac:dyDescent="0.3">
      <c r="A78" s="2" t="s">
        <v>84</v>
      </c>
      <c r="B78" s="5">
        <v>4</v>
      </c>
      <c r="C78" s="5">
        <v>4</v>
      </c>
      <c r="D78" s="5">
        <v>4</v>
      </c>
      <c r="E78" s="5">
        <v>4</v>
      </c>
      <c r="F78" s="5">
        <v>4</v>
      </c>
      <c r="G78" s="5">
        <v>4</v>
      </c>
      <c r="H78" s="5">
        <v>4</v>
      </c>
      <c r="I78" s="5">
        <v>4</v>
      </c>
      <c r="J78" s="5">
        <v>4</v>
      </c>
      <c r="K78" s="5">
        <v>4</v>
      </c>
      <c r="L78" s="5">
        <v>4</v>
      </c>
      <c r="M78" s="5">
        <f t="shared" si="1"/>
        <v>44</v>
      </c>
      <c r="N78" s="36">
        <f>Table1[[#This Row],[Skor]]/44*100</f>
        <v>100</v>
      </c>
      <c r="O78" s="35" t="s">
        <v>118</v>
      </c>
    </row>
    <row r="79" spans="1:15" ht="15.6" x14ac:dyDescent="0.3">
      <c r="A79" s="3" t="s">
        <v>85</v>
      </c>
      <c r="B79" s="6">
        <v>4</v>
      </c>
      <c r="C79" s="6">
        <v>4</v>
      </c>
      <c r="D79" s="6">
        <v>4</v>
      </c>
      <c r="E79" s="6">
        <v>4</v>
      </c>
      <c r="F79" s="6">
        <v>4</v>
      </c>
      <c r="G79" s="6">
        <v>2</v>
      </c>
      <c r="H79" s="6">
        <v>2</v>
      </c>
      <c r="I79" s="6">
        <v>3</v>
      </c>
      <c r="J79" s="6">
        <v>3</v>
      </c>
      <c r="K79" s="6">
        <v>1</v>
      </c>
      <c r="L79" s="6">
        <v>1</v>
      </c>
      <c r="M79" s="6">
        <f t="shared" si="1"/>
        <v>32</v>
      </c>
      <c r="N79" s="34">
        <f>Table1[[#This Row],[Skor]]/44*100</f>
        <v>72.727272727272734</v>
      </c>
      <c r="O79" s="35" t="s">
        <v>119</v>
      </c>
    </row>
    <row r="80" spans="1:15" ht="15.6" x14ac:dyDescent="0.3">
      <c r="A80" s="2" t="s">
        <v>86</v>
      </c>
      <c r="B80" s="5">
        <v>4</v>
      </c>
      <c r="C80" s="5">
        <v>4</v>
      </c>
      <c r="D80" s="5">
        <v>4</v>
      </c>
      <c r="E80" s="5">
        <v>4</v>
      </c>
      <c r="F80" s="5">
        <v>4</v>
      </c>
      <c r="G80" s="5">
        <v>4</v>
      </c>
      <c r="H80" s="5">
        <v>4</v>
      </c>
      <c r="I80" s="5">
        <v>4</v>
      </c>
      <c r="J80" s="5">
        <v>4</v>
      </c>
      <c r="K80" s="5">
        <v>4</v>
      </c>
      <c r="L80" s="5">
        <v>4</v>
      </c>
      <c r="M80" s="5">
        <f t="shared" si="1"/>
        <v>44</v>
      </c>
      <c r="N80" s="36">
        <f>Table1[[#This Row],[Skor]]/44*100</f>
        <v>100</v>
      </c>
      <c r="O80" s="35" t="s">
        <v>118</v>
      </c>
    </row>
    <row r="81" spans="1:15" ht="15.6" x14ac:dyDescent="0.3">
      <c r="A81" s="3" t="s">
        <v>87</v>
      </c>
      <c r="B81" s="6">
        <v>4</v>
      </c>
      <c r="C81" s="6">
        <v>4</v>
      </c>
      <c r="D81" s="6">
        <v>4</v>
      </c>
      <c r="E81" s="6">
        <v>4</v>
      </c>
      <c r="F81" s="6">
        <v>4</v>
      </c>
      <c r="G81" s="6">
        <v>4</v>
      </c>
      <c r="H81" s="6">
        <v>4</v>
      </c>
      <c r="I81" s="6">
        <v>4</v>
      </c>
      <c r="J81" s="6">
        <v>4</v>
      </c>
      <c r="K81" s="6">
        <v>4</v>
      </c>
      <c r="L81" s="6">
        <v>4</v>
      </c>
      <c r="M81" s="6">
        <f t="shared" si="1"/>
        <v>44</v>
      </c>
      <c r="N81" s="36">
        <f>Table1[[#This Row],[Skor]]/44*100</f>
        <v>100</v>
      </c>
      <c r="O81" s="35" t="s">
        <v>118</v>
      </c>
    </row>
    <row r="82" spans="1:15" ht="15.6" x14ac:dyDescent="0.3">
      <c r="A82" s="2" t="s">
        <v>88</v>
      </c>
      <c r="B82" s="5">
        <v>4</v>
      </c>
      <c r="C82" s="5">
        <v>4</v>
      </c>
      <c r="D82" s="5">
        <v>4</v>
      </c>
      <c r="E82" s="5">
        <v>4</v>
      </c>
      <c r="F82" s="5">
        <v>4</v>
      </c>
      <c r="G82" s="5">
        <v>4</v>
      </c>
      <c r="H82" s="5">
        <v>4</v>
      </c>
      <c r="I82" s="5">
        <v>4</v>
      </c>
      <c r="J82" s="5">
        <v>4</v>
      </c>
      <c r="K82" s="5">
        <v>4</v>
      </c>
      <c r="L82" s="5">
        <v>4</v>
      </c>
      <c r="M82" s="5">
        <f t="shared" si="1"/>
        <v>44</v>
      </c>
      <c r="N82" s="36">
        <f>Table1[[#This Row],[Skor]]/44*100</f>
        <v>100</v>
      </c>
      <c r="O82" s="35" t="s">
        <v>118</v>
      </c>
    </row>
    <row r="83" spans="1:15" ht="15.6" x14ac:dyDescent="0.3">
      <c r="A83" s="3" t="s">
        <v>89</v>
      </c>
      <c r="B83" s="6">
        <v>4</v>
      </c>
      <c r="C83" s="6">
        <v>4</v>
      </c>
      <c r="D83" s="6">
        <v>4</v>
      </c>
      <c r="E83" s="6">
        <v>4</v>
      </c>
      <c r="F83" s="6">
        <v>4</v>
      </c>
      <c r="G83" s="6">
        <v>4</v>
      </c>
      <c r="H83" s="6">
        <v>4</v>
      </c>
      <c r="I83" s="6">
        <v>4</v>
      </c>
      <c r="J83" s="6">
        <v>4</v>
      </c>
      <c r="K83" s="6">
        <v>2</v>
      </c>
      <c r="L83" s="6">
        <v>4</v>
      </c>
      <c r="M83" s="6">
        <f t="shared" si="1"/>
        <v>42</v>
      </c>
      <c r="N83" s="34">
        <f>Table1[[#This Row],[Skor]]/44*100</f>
        <v>95.454545454545453</v>
      </c>
      <c r="O83" s="35" t="s">
        <v>118</v>
      </c>
    </row>
    <row r="84" spans="1:15" ht="15.6" x14ac:dyDescent="0.3">
      <c r="A84" s="2" t="s">
        <v>90</v>
      </c>
      <c r="B84" s="5">
        <v>4</v>
      </c>
      <c r="C84" s="5">
        <v>4</v>
      </c>
      <c r="D84" s="5">
        <v>3</v>
      </c>
      <c r="E84" s="5">
        <v>4</v>
      </c>
      <c r="F84" s="5">
        <v>4</v>
      </c>
      <c r="G84" s="5">
        <v>4</v>
      </c>
      <c r="H84" s="5">
        <v>4</v>
      </c>
      <c r="I84" s="5">
        <v>3</v>
      </c>
      <c r="J84" s="5">
        <v>4</v>
      </c>
      <c r="K84" s="5">
        <v>4</v>
      </c>
      <c r="L84" s="5">
        <v>4</v>
      </c>
      <c r="M84" s="5">
        <f t="shared" si="1"/>
        <v>42</v>
      </c>
      <c r="N84" s="34">
        <f>Table1[[#This Row],[Skor]]/44*100</f>
        <v>95.454545454545453</v>
      </c>
      <c r="O84" s="35" t="s">
        <v>118</v>
      </c>
    </row>
    <row r="85" spans="1:15" ht="15.6" x14ac:dyDescent="0.3">
      <c r="A85" s="3" t="s">
        <v>91</v>
      </c>
      <c r="B85" s="6">
        <v>4</v>
      </c>
      <c r="C85" s="6">
        <v>4</v>
      </c>
      <c r="D85" s="6">
        <v>4</v>
      </c>
      <c r="E85" s="6">
        <v>4</v>
      </c>
      <c r="F85" s="6">
        <v>4</v>
      </c>
      <c r="G85" s="6">
        <v>4</v>
      </c>
      <c r="H85" s="6">
        <v>4</v>
      </c>
      <c r="I85" s="6">
        <v>4</v>
      </c>
      <c r="J85" s="6">
        <v>4</v>
      </c>
      <c r="K85" s="6">
        <v>4</v>
      </c>
      <c r="L85" s="6">
        <v>4</v>
      </c>
      <c r="M85" s="6">
        <f t="shared" si="1"/>
        <v>44</v>
      </c>
      <c r="N85" s="36">
        <f>Table1[[#This Row],[Skor]]/44*100</f>
        <v>100</v>
      </c>
      <c r="O85" s="35" t="s">
        <v>118</v>
      </c>
    </row>
    <row r="86" spans="1:15" ht="15.6" x14ac:dyDescent="0.3">
      <c r="A86" s="2" t="s">
        <v>92</v>
      </c>
      <c r="B86" s="5">
        <v>4</v>
      </c>
      <c r="C86" s="5">
        <v>4</v>
      </c>
      <c r="D86" s="5">
        <v>4</v>
      </c>
      <c r="E86" s="5">
        <v>4</v>
      </c>
      <c r="F86" s="5">
        <v>4</v>
      </c>
      <c r="G86" s="5">
        <v>4</v>
      </c>
      <c r="H86" s="5">
        <v>4</v>
      </c>
      <c r="I86" s="5">
        <v>3</v>
      </c>
      <c r="J86" s="5">
        <v>4</v>
      </c>
      <c r="K86" s="5">
        <v>3</v>
      </c>
      <c r="L86" s="5">
        <v>4</v>
      </c>
      <c r="M86" s="5">
        <f t="shared" si="1"/>
        <v>42</v>
      </c>
      <c r="N86" s="34">
        <f>Table1[[#This Row],[Skor]]/44*100</f>
        <v>95.454545454545453</v>
      </c>
      <c r="O86" s="35" t="s">
        <v>118</v>
      </c>
    </row>
    <row r="87" spans="1:15" ht="15.6" x14ac:dyDescent="0.3">
      <c r="A87" s="3" t="s">
        <v>93</v>
      </c>
      <c r="B87" s="6">
        <v>4</v>
      </c>
      <c r="C87" s="6">
        <v>4</v>
      </c>
      <c r="D87" s="6">
        <v>4</v>
      </c>
      <c r="E87" s="6">
        <v>4</v>
      </c>
      <c r="F87" s="6">
        <v>4</v>
      </c>
      <c r="G87" s="6">
        <v>4</v>
      </c>
      <c r="H87" s="6">
        <v>4</v>
      </c>
      <c r="I87" s="6">
        <v>4</v>
      </c>
      <c r="J87" s="6">
        <v>4</v>
      </c>
      <c r="K87" s="6">
        <v>3</v>
      </c>
      <c r="L87" s="6">
        <v>4</v>
      </c>
      <c r="M87" s="6">
        <f t="shared" si="1"/>
        <v>43</v>
      </c>
      <c r="N87" s="34">
        <f>Table1[[#This Row],[Skor]]/44*100</f>
        <v>97.727272727272734</v>
      </c>
      <c r="O87" s="35" t="s">
        <v>118</v>
      </c>
    </row>
    <row r="88" spans="1:15" ht="15.6" x14ac:dyDescent="0.3">
      <c r="A88" s="2" t="s">
        <v>94</v>
      </c>
      <c r="B88" s="5">
        <v>4</v>
      </c>
      <c r="C88" s="5">
        <v>4</v>
      </c>
      <c r="D88" s="5">
        <v>4</v>
      </c>
      <c r="E88" s="5">
        <v>4</v>
      </c>
      <c r="F88" s="5">
        <v>4</v>
      </c>
      <c r="G88" s="5">
        <v>4</v>
      </c>
      <c r="H88" s="5">
        <v>4</v>
      </c>
      <c r="I88" s="5">
        <v>4</v>
      </c>
      <c r="J88" s="5">
        <v>4</v>
      </c>
      <c r="K88" s="5">
        <v>4</v>
      </c>
      <c r="L88" s="5">
        <v>4</v>
      </c>
      <c r="M88" s="5">
        <f t="shared" si="1"/>
        <v>44</v>
      </c>
      <c r="N88" s="36">
        <f>Table1[[#This Row],[Skor]]/44*100</f>
        <v>100</v>
      </c>
      <c r="O88" s="35" t="s">
        <v>118</v>
      </c>
    </row>
    <row r="89" spans="1:15" ht="15.6" x14ac:dyDescent="0.3">
      <c r="A89" s="3" t="s">
        <v>95</v>
      </c>
      <c r="B89" s="6">
        <v>4</v>
      </c>
      <c r="C89" s="6">
        <v>3</v>
      </c>
      <c r="D89" s="6">
        <v>4</v>
      </c>
      <c r="E89" s="6">
        <v>4</v>
      </c>
      <c r="F89" s="6">
        <v>4</v>
      </c>
      <c r="G89" s="6">
        <v>4</v>
      </c>
      <c r="H89" s="6">
        <v>4</v>
      </c>
      <c r="I89" s="6">
        <v>4</v>
      </c>
      <c r="J89" s="6">
        <v>4</v>
      </c>
      <c r="K89" s="6">
        <v>4</v>
      </c>
      <c r="L89" s="6">
        <v>4</v>
      </c>
      <c r="M89" s="6">
        <f t="shared" si="1"/>
        <v>43</v>
      </c>
      <c r="N89" s="34">
        <f>Table1[[#This Row],[Skor]]/44*100</f>
        <v>97.727272727272734</v>
      </c>
      <c r="O89" s="35" t="s">
        <v>118</v>
      </c>
    </row>
    <row r="90" spans="1:15" ht="15.6" x14ac:dyDescent="0.3">
      <c r="A90" s="2" t="s">
        <v>96</v>
      </c>
      <c r="B90" s="5">
        <v>4</v>
      </c>
      <c r="C90" s="5">
        <v>4</v>
      </c>
      <c r="D90" s="5">
        <v>2</v>
      </c>
      <c r="E90" s="5">
        <v>4</v>
      </c>
      <c r="F90" s="5">
        <v>4</v>
      </c>
      <c r="G90" s="5">
        <v>1</v>
      </c>
      <c r="H90" s="5">
        <v>1</v>
      </c>
      <c r="I90" s="5">
        <v>3</v>
      </c>
      <c r="J90" s="5">
        <v>2</v>
      </c>
      <c r="K90" s="5">
        <v>4</v>
      </c>
      <c r="L90" s="5">
        <v>1</v>
      </c>
      <c r="M90" s="5">
        <f t="shared" si="1"/>
        <v>30</v>
      </c>
      <c r="N90" s="34">
        <f>Table1[[#This Row],[Skor]]/44*100</f>
        <v>68.181818181818173</v>
      </c>
      <c r="O90" s="35" t="s">
        <v>119</v>
      </c>
    </row>
    <row r="91" spans="1:15" ht="15.6" x14ac:dyDescent="0.3">
      <c r="A91" s="3" t="s">
        <v>97</v>
      </c>
      <c r="B91" s="6">
        <v>4</v>
      </c>
      <c r="C91" s="6">
        <v>4</v>
      </c>
      <c r="D91" s="6">
        <v>4</v>
      </c>
      <c r="E91" s="6">
        <v>4</v>
      </c>
      <c r="F91" s="6">
        <v>4</v>
      </c>
      <c r="G91" s="6">
        <v>4</v>
      </c>
      <c r="H91" s="6">
        <v>4</v>
      </c>
      <c r="I91" s="6">
        <v>3</v>
      </c>
      <c r="J91" s="6">
        <v>3</v>
      </c>
      <c r="K91" s="6">
        <v>2</v>
      </c>
      <c r="L91" s="6">
        <v>2</v>
      </c>
      <c r="M91" s="6">
        <f t="shared" si="1"/>
        <v>38</v>
      </c>
      <c r="N91" s="34">
        <f>Table1[[#This Row],[Skor]]/44*100</f>
        <v>86.36363636363636</v>
      </c>
      <c r="O91" s="35" t="s">
        <v>118</v>
      </c>
    </row>
    <row r="92" spans="1:15" ht="15.6" x14ac:dyDescent="0.3">
      <c r="A92" s="2" t="s">
        <v>98</v>
      </c>
      <c r="B92" s="5">
        <v>1</v>
      </c>
      <c r="C92" s="5">
        <v>2</v>
      </c>
      <c r="D92" s="5">
        <v>2</v>
      </c>
      <c r="E92" s="5">
        <v>4</v>
      </c>
      <c r="F92" s="5">
        <v>4</v>
      </c>
      <c r="G92" s="5">
        <v>4</v>
      </c>
      <c r="H92" s="5">
        <v>4</v>
      </c>
      <c r="I92" s="5">
        <v>3</v>
      </c>
      <c r="J92" s="5">
        <v>3</v>
      </c>
      <c r="K92" s="5">
        <v>4</v>
      </c>
      <c r="L92" s="5">
        <v>4</v>
      </c>
      <c r="M92" s="5">
        <f t="shared" si="1"/>
        <v>35</v>
      </c>
      <c r="N92" s="34">
        <f>Table1[[#This Row],[Skor]]/44*100</f>
        <v>79.545454545454547</v>
      </c>
      <c r="O92" s="35" t="s">
        <v>119</v>
      </c>
    </row>
    <row r="93" spans="1:15" ht="15.6" x14ac:dyDescent="0.3">
      <c r="A93" s="3" t="s">
        <v>99</v>
      </c>
      <c r="B93" s="6">
        <v>4</v>
      </c>
      <c r="C93" s="6">
        <v>4</v>
      </c>
      <c r="D93" s="6">
        <v>4</v>
      </c>
      <c r="E93" s="6">
        <v>4</v>
      </c>
      <c r="F93" s="6">
        <v>4</v>
      </c>
      <c r="G93" s="6">
        <v>1</v>
      </c>
      <c r="H93" s="6">
        <v>1</v>
      </c>
      <c r="I93" s="6">
        <v>3</v>
      </c>
      <c r="J93" s="6">
        <v>3</v>
      </c>
      <c r="K93" s="6">
        <v>2</v>
      </c>
      <c r="L93" s="6">
        <v>4</v>
      </c>
      <c r="M93" s="6">
        <f t="shared" si="1"/>
        <v>34</v>
      </c>
      <c r="N93" s="34">
        <f>Table1[[#This Row],[Skor]]/44*100</f>
        <v>77.272727272727266</v>
      </c>
      <c r="O93" s="35" t="s">
        <v>119</v>
      </c>
    </row>
    <row r="94" spans="1:15" ht="15.6" x14ac:dyDescent="0.3">
      <c r="A94" s="2" t="s">
        <v>100</v>
      </c>
      <c r="B94" s="5">
        <v>4</v>
      </c>
      <c r="C94" s="5">
        <v>4</v>
      </c>
      <c r="D94" s="5">
        <v>4</v>
      </c>
      <c r="E94" s="5">
        <v>4</v>
      </c>
      <c r="F94" s="5">
        <v>4</v>
      </c>
      <c r="G94" s="5">
        <v>3</v>
      </c>
      <c r="H94" s="5">
        <v>1</v>
      </c>
      <c r="I94" s="5">
        <v>4</v>
      </c>
      <c r="J94" s="5">
        <v>4</v>
      </c>
      <c r="K94" s="5">
        <v>3</v>
      </c>
      <c r="L94" s="5">
        <v>1</v>
      </c>
      <c r="M94" s="5">
        <f t="shared" si="1"/>
        <v>36</v>
      </c>
      <c r="N94" s="34">
        <f>Table1[[#This Row],[Skor]]/44*100</f>
        <v>81.818181818181827</v>
      </c>
      <c r="O94" s="35" t="s">
        <v>119</v>
      </c>
    </row>
    <row r="95" spans="1:15" ht="15.6" x14ac:dyDescent="0.3">
      <c r="A95" s="3" t="s">
        <v>101</v>
      </c>
      <c r="B95" s="6">
        <v>1</v>
      </c>
      <c r="C95" s="6">
        <v>1</v>
      </c>
      <c r="D95" s="6">
        <v>1</v>
      </c>
      <c r="E95" s="6">
        <v>1</v>
      </c>
      <c r="F95" s="6">
        <v>1</v>
      </c>
      <c r="G95" s="6">
        <v>3</v>
      </c>
      <c r="H95" s="6">
        <v>1</v>
      </c>
      <c r="I95" s="6">
        <v>3</v>
      </c>
      <c r="J95" s="6">
        <v>3</v>
      </c>
      <c r="K95" s="6">
        <v>4</v>
      </c>
      <c r="L95" s="6">
        <v>1</v>
      </c>
      <c r="M95" s="6">
        <f t="shared" si="1"/>
        <v>20</v>
      </c>
      <c r="N95" s="34">
        <f>Table1[[#This Row],[Skor]]/44*100</f>
        <v>45.454545454545453</v>
      </c>
      <c r="O95" s="35" t="s">
        <v>120</v>
      </c>
    </row>
    <row r="96" spans="1:15" ht="15.6" x14ac:dyDescent="0.3">
      <c r="A96" s="2" t="s">
        <v>9</v>
      </c>
      <c r="B96" s="5">
        <v>4</v>
      </c>
      <c r="C96" s="5">
        <v>4</v>
      </c>
      <c r="D96" s="5">
        <v>4</v>
      </c>
      <c r="E96" s="5">
        <v>4</v>
      </c>
      <c r="F96" s="5">
        <v>4</v>
      </c>
      <c r="G96" s="5">
        <v>3</v>
      </c>
      <c r="H96" s="5">
        <v>1</v>
      </c>
      <c r="I96" s="5">
        <v>4</v>
      </c>
      <c r="J96" s="5">
        <v>4</v>
      </c>
      <c r="K96" s="5">
        <v>1</v>
      </c>
      <c r="L96" s="5">
        <v>1</v>
      </c>
      <c r="M96" s="5">
        <f t="shared" si="1"/>
        <v>34</v>
      </c>
      <c r="N96" s="34">
        <f>Table1[[#This Row],[Skor]]/44*100</f>
        <v>77.272727272727266</v>
      </c>
      <c r="O96" s="35" t="s">
        <v>119</v>
      </c>
    </row>
    <row r="97" spans="1:15" ht="15.6" x14ac:dyDescent="0.3">
      <c r="A97" s="3" t="s">
        <v>102</v>
      </c>
      <c r="B97" s="6">
        <v>4</v>
      </c>
      <c r="C97" s="6">
        <v>4</v>
      </c>
      <c r="D97" s="6">
        <v>4</v>
      </c>
      <c r="E97" s="6">
        <v>4</v>
      </c>
      <c r="F97" s="6">
        <v>4</v>
      </c>
      <c r="G97" s="6">
        <v>4</v>
      </c>
      <c r="H97" s="6">
        <v>4</v>
      </c>
      <c r="I97" s="6">
        <v>3</v>
      </c>
      <c r="J97" s="6">
        <v>3</v>
      </c>
      <c r="K97" s="6">
        <v>4</v>
      </c>
      <c r="L97" s="6">
        <v>4</v>
      </c>
      <c r="M97" s="6">
        <f t="shared" si="1"/>
        <v>42</v>
      </c>
      <c r="N97" s="34">
        <f>Table1[[#This Row],[Skor]]/44*100</f>
        <v>95.454545454545453</v>
      </c>
      <c r="O97" s="35" t="s">
        <v>118</v>
      </c>
    </row>
    <row r="98" spans="1:15" ht="15.6" x14ac:dyDescent="0.3">
      <c r="A98" s="2" t="s">
        <v>103</v>
      </c>
      <c r="B98" s="5">
        <v>4</v>
      </c>
      <c r="C98" s="5">
        <v>4</v>
      </c>
      <c r="D98" s="5">
        <v>4</v>
      </c>
      <c r="E98" s="5">
        <v>4</v>
      </c>
      <c r="F98" s="5">
        <v>4</v>
      </c>
      <c r="G98" s="5">
        <v>4</v>
      </c>
      <c r="H98" s="5">
        <v>4</v>
      </c>
      <c r="I98" s="5">
        <v>4</v>
      </c>
      <c r="J98" s="5">
        <v>4</v>
      </c>
      <c r="K98" s="5">
        <v>4</v>
      </c>
      <c r="L98" s="5">
        <v>4</v>
      </c>
      <c r="M98" s="5">
        <f t="shared" si="1"/>
        <v>44</v>
      </c>
      <c r="N98" s="36">
        <f>Table1[[#This Row],[Skor]]/44*100</f>
        <v>100</v>
      </c>
      <c r="O98" s="35" t="s">
        <v>118</v>
      </c>
    </row>
    <row r="99" spans="1:15" ht="15.6" x14ac:dyDescent="0.3">
      <c r="A99" s="3" t="s">
        <v>104</v>
      </c>
      <c r="B99" s="6">
        <v>4</v>
      </c>
      <c r="C99" s="6">
        <v>4</v>
      </c>
      <c r="D99" s="6">
        <v>1</v>
      </c>
      <c r="E99" s="6">
        <v>4</v>
      </c>
      <c r="F99" s="6">
        <v>4</v>
      </c>
      <c r="G99" s="6">
        <v>4</v>
      </c>
      <c r="H99" s="6">
        <v>4</v>
      </c>
      <c r="I99" s="6">
        <v>4</v>
      </c>
      <c r="J99" s="6">
        <v>4</v>
      </c>
      <c r="K99" s="6">
        <v>1</v>
      </c>
      <c r="L99" s="6">
        <v>4</v>
      </c>
      <c r="M99" s="6">
        <f>SUM(B99:L99)</f>
        <v>38</v>
      </c>
      <c r="N99" s="34">
        <f>Table1[[#This Row],[Skor]]/44*100</f>
        <v>86.36363636363636</v>
      </c>
      <c r="O99" s="35" t="s">
        <v>118</v>
      </c>
    </row>
    <row r="101" spans="1:15" ht="18" x14ac:dyDescent="0.35">
      <c r="F101" s="14"/>
      <c r="G101" s="15" t="s">
        <v>110</v>
      </c>
      <c r="H101" s="16"/>
      <c r="I101" s="17">
        <f>AVERAGE(Table1[Skor])</f>
        <v>32.447916666666664</v>
      </c>
      <c r="J101" s="18"/>
    </row>
    <row r="102" spans="1:15" ht="18" x14ac:dyDescent="0.35">
      <c r="F102" s="19"/>
      <c r="G102" s="20" t="s">
        <v>111</v>
      </c>
      <c r="H102" s="21"/>
      <c r="I102" s="22">
        <f>_xlfn.STDEV.P(Table1[Skor])</f>
        <v>7.7900441158178868</v>
      </c>
      <c r="J102" s="23"/>
    </row>
    <row r="103" spans="1:15" ht="18" x14ac:dyDescent="0.35">
      <c r="F103" s="19"/>
      <c r="G103" s="20" t="s">
        <v>112</v>
      </c>
      <c r="H103" s="24"/>
      <c r="I103" s="22">
        <f>_xlfn.VAR.P(Table1[Skor])</f>
        <v>60.684787326388886</v>
      </c>
      <c r="J103" s="23"/>
    </row>
    <row r="104" spans="1:15" ht="18" x14ac:dyDescent="0.35">
      <c r="F104" s="19"/>
      <c r="G104" s="20" t="s">
        <v>113</v>
      </c>
      <c r="H104" s="24"/>
      <c r="I104" s="25">
        <v>44</v>
      </c>
      <c r="J104" s="23"/>
    </row>
    <row r="105" spans="1:15" ht="18" x14ac:dyDescent="0.35">
      <c r="F105" s="26"/>
      <c r="G105" s="27" t="s">
        <v>114</v>
      </c>
      <c r="H105" s="28"/>
      <c r="I105" s="29">
        <v>14</v>
      </c>
      <c r="J105" s="30"/>
    </row>
    <row r="106" spans="1:15" ht="15" thickBot="1" x14ac:dyDescent="0.35"/>
    <row r="107" spans="1:15" ht="31.8" thickBot="1" x14ac:dyDescent="0.35">
      <c r="F107" s="37" t="s">
        <v>123</v>
      </c>
      <c r="G107" s="37" t="s">
        <v>124</v>
      </c>
      <c r="H107" s="37" t="s">
        <v>125</v>
      </c>
      <c r="I107" s="37" t="s">
        <v>126</v>
      </c>
    </row>
    <row r="108" spans="1:15" ht="31.2" x14ac:dyDescent="0.3">
      <c r="F108" s="38" t="s">
        <v>127</v>
      </c>
      <c r="G108" s="38" t="s">
        <v>118</v>
      </c>
      <c r="H108" s="38">
        <v>29</v>
      </c>
      <c r="I108" s="38" t="s">
        <v>148</v>
      </c>
    </row>
    <row r="109" spans="1:15" ht="15.6" x14ac:dyDescent="0.3">
      <c r="F109" s="38" t="s">
        <v>128</v>
      </c>
      <c r="G109" s="38" t="s">
        <v>119</v>
      </c>
      <c r="H109" s="38">
        <v>43</v>
      </c>
      <c r="I109" s="38" t="s">
        <v>149</v>
      </c>
    </row>
    <row r="110" spans="1:15" ht="15.6" x14ac:dyDescent="0.3">
      <c r="F110" s="38" t="s">
        <v>129</v>
      </c>
      <c r="G110" s="38" t="s">
        <v>120</v>
      </c>
      <c r="H110" s="38">
        <v>19</v>
      </c>
      <c r="I110" s="40" t="s">
        <v>150</v>
      </c>
    </row>
    <row r="111" spans="1:15" ht="15.6" x14ac:dyDescent="0.3">
      <c r="F111" s="38" t="s">
        <v>130</v>
      </c>
      <c r="G111" s="38" t="s">
        <v>121</v>
      </c>
      <c r="H111" s="38">
        <v>5</v>
      </c>
      <c r="I111" s="38" t="s">
        <v>133</v>
      </c>
    </row>
    <row r="112" spans="1:15" ht="31.8" thickBot="1" x14ac:dyDescent="0.35">
      <c r="F112" s="39" t="s">
        <v>131</v>
      </c>
      <c r="G112" s="39" t="s">
        <v>132</v>
      </c>
      <c r="H112" s="39">
        <v>0</v>
      </c>
      <c r="I112" s="4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5320-9321-4195-807B-D9026E581BA6}">
  <dimension ref="A1:P106"/>
  <sheetViews>
    <sheetView topLeftCell="A91" zoomScale="54" workbookViewId="0">
      <selection activeCell="H103" sqref="H103"/>
    </sheetView>
  </sheetViews>
  <sheetFormatPr defaultRowHeight="14.4" x14ac:dyDescent="0.3"/>
  <cols>
    <col min="1" max="1" width="12.21875" customWidth="1"/>
    <col min="2" max="2" width="7.21875" customWidth="1"/>
    <col min="3" max="3" width="7.77734375" customWidth="1"/>
    <col min="4" max="4" width="6.88671875" customWidth="1"/>
    <col min="5" max="5" width="7.21875" customWidth="1"/>
    <col min="6" max="6" width="6.77734375" customWidth="1"/>
    <col min="7" max="7" width="7.21875" customWidth="1"/>
    <col min="8" max="8" width="6.5546875" customWidth="1"/>
    <col min="9" max="9" width="6.33203125" customWidth="1"/>
    <col min="10" max="10" width="6.77734375" customWidth="1"/>
    <col min="11" max="12" width="7.109375" customWidth="1"/>
    <col min="13" max="13" width="8.33203125" customWidth="1"/>
    <col min="14" max="14" width="12.6640625" customWidth="1"/>
    <col min="15" max="15" width="13.21875" customWidth="1"/>
    <col min="16" max="16" width="9.5546875" bestFit="1" customWidth="1"/>
  </cols>
  <sheetData>
    <row r="1" spans="1:16" ht="17.399999999999999" x14ac:dyDescent="0.3">
      <c r="A1" s="33" t="s">
        <v>122</v>
      </c>
    </row>
    <row r="3" spans="1:16" ht="15" thickBot="1" x14ac:dyDescent="0.35">
      <c r="A3" s="43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4" t="s">
        <v>106</v>
      </c>
      <c r="J3" s="44" t="s">
        <v>105</v>
      </c>
      <c r="K3" s="44" t="s">
        <v>107</v>
      </c>
      <c r="L3" s="44" t="s">
        <v>108</v>
      </c>
      <c r="M3" s="45" t="s">
        <v>109</v>
      </c>
      <c r="N3" s="45" t="s">
        <v>116</v>
      </c>
      <c r="O3" s="45" t="s">
        <v>117</v>
      </c>
    </row>
    <row r="4" spans="1:16" ht="16.2" thickTop="1" x14ac:dyDescent="0.3">
      <c r="A4" s="46" t="s">
        <v>10</v>
      </c>
      <c r="B4" s="47">
        <v>4</v>
      </c>
      <c r="C4" s="47">
        <v>4</v>
      </c>
      <c r="D4" s="47">
        <v>4</v>
      </c>
      <c r="E4" s="47">
        <v>3</v>
      </c>
      <c r="F4" s="47">
        <v>3</v>
      </c>
      <c r="G4" s="47">
        <v>4</v>
      </c>
      <c r="H4" s="47">
        <v>4</v>
      </c>
      <c r="I4" s="47">
        <v>4</v>
      </c>
      <c r="J4" s="47">
        <v>4</v>
      </c>
      <c r="K4" s="47">
        <v>2</v>
      </c>
      <c r="L4" s="47">
        <v>3</v>
      </c>
      <c r="M4" s="48">
        <f>SUM(B4:L4)</f>
        <v>39</v>
      </c>
      <c r="N4" s="49">
        <f>Table1[[#This Row],[Skor]]/44*100</f>
        <v>88.63636363636364</v>
      </c>
      <c r="O4" s="50" t="s">
        <v>118</v>
      </c>
      <c r="P4" s="9"/>
    </row>
    <row r="5" spans="1:16" x14ac:dyDescent="0.3">
      <c r="A5" s="51" t="s">
        <v>11</v>
      </c>
      <c r="B5" s="52">
        <v>4</v>
      </c>
      <c r="C5" s="52">
        <v>4</v>
      </c>
      <c r="D5" s="52">
        <v>4</v>
      </c>
      <c r="E5" s="52">
        <v>1</v>
      </c>
      <c r="F5" s="52">
        <v>1</v>
      </c>
      <c r="G5" s="52">
        <v>4</v>
      </c>
      <c r="H5" s="52">
        <v>4</v>
      </c>
      <c r="I5" s="52">
        <v>4</v>
      </c>
      <c r="J5" s="52">
        <v>4</v>
      </c>
      <c r="K5" s="52">
        <v>2</v>
      </c>
      <c r="L5" s="52">
        <v>3</v>
      </c>
      <c r="M5" s="48">
        <f t="shared" ref="M5:M68" si="0">SUM(B5:L5)</f>
        <v>35</v>
      </c>
      <c r="N5" s="49">
        <f>Table1[[#This Row],[Skor]]/44*100</f>
        <v>79.545454545454547</v>
      </c>
      <c r="O5" s="50" t="s">
        <v>119</v>
      </c>
      <c r="P5" s="10"/>
    </row>
    <row r="6" spans="1:16" x14ac:dyDescent="0.3">
      <c r="A6" s="46" t="s">
        <v>12</v>
      </c>
      <c r="B6" s="47">
        <v>3</v>
      </c>
      <c r="C6" s="47">
        <v>2</v>
      </c>
      <c r="D6" s="47">
        <v>4</v>
      </c>
      <c r="E6" s="47">
        <v>2</v>
      </c>
      <c r="F6" s="47">
        <v>2</v>
      </c>
      <c r="G6" s="47">
        <v>3</v>
      </c>
      <c r="H6" s="47">
        <v>2</v>
      </c>
      <c r="I6" s="47">
        <v>4</v>
      </c>
      <c r="J6" s="47">
        <v>4</v>
      </c>
      <c r="K6" s="47">
        <v>2</v>
      </c>
      <c r="L6" s="47">
        <v>3</v>
      </c>
      <c r="M6" s="48">
        <f t="shared" si="0"/>
        <v>31</v>
      </c>
      <c r="N6" s="49">
        <f>Table1[[#This Row],[Skor]]/44*100</f>
        <v>70.454545454545453</v>
      </c>
      <c r="O6" s="50" t="s">
        <v>120</v>
      </c>
      <c r="P6" s="10"/>
    </row>
    <row r="7" spans="1:16" x14ac:dyDescent="0.3">
      <c r="A7" s="51" t="s">
        <v>13</v>
      </c>
      <c r="B7" s="52">
        <v>4</v>
      </c>
      <c r="C7" s="52">
        <v>4</v>
      </c>
      <c r="D7" s="52">
        <v>4</v>
      </c>
      <c r="E7" s="52">
        <v>1</v>
      </c>
      <c r="F7" s="52">
        <v>1</v>
      </c>
      <c r="G7" s="52">
        <v>3</v>
      </c>
      <c r="H7" s="52">
        <v>4</v>
      </c>
      <c r="I7" s="52">
        <v>4</v>
      </c>
      <c r="J7" s="52">
        <v>4</v>
      </c>
      <c r="K7" s="52">
        <v>2</v>
      </c>
      <c r="L7" s="52">
        <v>3</v>
      </c>
      <c r="M7" s="48">
        <f t="shared" si="0"/>
        <v>34</v>
      </c>
      <c r="N7" s="49">
        <f>Table1[[#This Row],[Skor]]/44*100</f>
        <v>77.272727272727266</v>
      </c>
      <c r="O7" s="50" t="s">
        <v>119</v>
      </c>
    </row>
    <row r="8" spans="1:16" x14ac:dyDescent="0.3">
      <c r="A8" s="46" t="s">
        <v>14</v>
      </c>
      <c r="B8" s="47">
        <v>4</v>
      </c>
      <c r="C8" s="47">
        <v>3</v>
      </c>
      <c r="D8" s="47">
        <v>4</v>
      </c>
      <c r="E8" s="47">
        <v>1</v>
      </c>
      <c r="F8" s="47">
        <v>2</v>
      </c>
      <c r="G8" s="47">
        <v>4</v>
      </c>
      <c r="H8" s="47">
        <v>4</v>
      </c>
      <c r="I8" s="47">
        <v>4</v>
      </c>
      <c r="J8" s="47">
        <v>4</v>
      </c>
      <c r="K8" s="47">
        <v>2</v>
      </c>
      <c r="L8" s="47">
        <v>1</v>
      </c>
      <c r="M8" s="48">
        <f t="shared" si="0"/>
        <v>33</v>
      </c>
      <c r="N8" s="53">
        <f>Table1[[#This Row],[Skor]]/44*100</f>
        <v>75</v>
      </c>
      <c r="O8" s="50" t="s">
        <v>119</v>
      </c>
    </row>
    <row r="9" spans="1:16" x14ac:dyDescent="0.3">
      <c r="A9" s="51" t="s">
        <v>15</v>
      </c>
      <c r="B9" s="52">
        <v>4</v>
      </c>
      <c r="C9" s="52">
        <v>4</v>
      </c>
      <c r="D9" s="52">
        <v>4</v>
      </c>
      <c r="E9" s="52">
        <v>1</v>
      </c>
      <c r="F9" s="52">
        <v>2</v>
      </c>
      <c r="G9" s="52">
        <v>3</v>
      </c>
      <c r="H9" s="52">
        <v>4</v>
      </c>
      <c r="I9" s="52">
        <v>4</v>
      </c>
      <c r="J9" s="52">
        <v>4</v>
      </c>
      <c r="K9" s="52">
        <v>2</v>
      </c>
      <c r="L9" s="52">
        <v>4</v>
      </c>
      <c r="M9" s="48">
        <f t="shared" si="0"/>
        <v>36</v>
      </c>
      <c r="N9" s="49">
        <f>Table1[[#This Row],[Skor]]/44*100</f>
        <v>81.818181818181827</v>
      </c>
      <c r="O9" s="50" t="s">
        <v>119</v>
      </c>
    </row>
    <row r="10" spans="1:16" x14ac:dyDescent="0.3">
      <c r="A10" s="46" t="s">
        <v>16</v>
      </c>
      <c r="B10" s="47">
        <v>4</v>
      </c>
      <c r="C10" s="47">
        <v>3</v>
      </c>
      <c r="D10" s="47">
        <v>4</v>
      </c>
      <c r="E10" s="47">
        <v>1</v>
      </c>
      <c r="F10" s="47">
        <v>3</v>
      </c>
      <c r="G10" s="47">
        <v>2</v>
      </c>
      <c r="H10" s="47">
        <v>4</v>
      </c>
      <c r="I10" s="47">
        <v>4</v>
      </c>
      <c r="J10" s="47">
        <v>4</v>
      </c>
      <c r="K10" s="47">
        <v>3</v>
      </c>
      <c r="L10" s="47">
        <v>3</v>
      </c>
      <c r="M10" s="48">
        <f t="shared" si="0"/>
        <v>35</v>
      </c>
      <c r="N10" s="49">
        <f>Table1[[#This Row],[Skor]]/44*100</f>
        <v>79.545454545454547</v>
      </c>
      <c r="O10" s="50" t="s">
        <v>119</v>
      </c>
    </row>
    <row r="11" spans="1:16" x14ac:dyDescent="0.3">
      <c r="A11" s="51" t="s">
        <v>17</v>
      </c>
      <c r="B11" s="52">
        <v>4</v>
      </c>
      <c r="C11" s="52">
        <v>3</v>
      </c>
      <c r="D11" s="52">
        <v>4</v>
      </c>
      <c r="E11" s="52">
        <v>1</v>
      </c>
      <c r="F11" s="52">
        <v>1</v>
      </c>
      <c r="G11" s="52">
        <v>4</v>
      </c>
      <c r="H11" s="52">
        <v>4</v>
      </c>
      <c r="I11" s="52">
        <v>4</v>
      </c>
      <c r="J11" s="52">
        <v>4</v>
      </c>
      <c r="K11" s="52">
        <v>2</v>
      </c>
      <c r="L11" s="52">
        <v>3</v>
      </c>
      <c r="M11" s="48">
        <f t="shared" si="0"/>
        <v>34</v>
      </c>
      <c r="N11" s="49">
        <f>Table1[[#This Row],[Skor]]/44*100</f>
        <v>77.272727272727266</v>
      </c>
      <c r="O11" s="50" t="s">
        <v>119</v>
      </c>
    </row>
    <row r="12" spans="1:16" x14ac:dyDescent="0.3">
      <c r="A12" s="46" t="s">
        <v>18</v>
      </c>
      <c r="B12" s="47">
        <v>4</v>
      </c>
      <c r="C12" s="47">
        <v>2</v>
      </c>
      <c r="D12" s="47">
        <v>4</v>
      </c>
      <c r="E12" s="47">
        <v>4</v>
      </c>
      <c r="F12" s="47">
        <v>4</v>
      </c>
      <c r="G12" s="47">
        <v>3</v>
      </c>
      <c r="H12" s="47">
        <v>3</v>
      </c>
      <c r="I12" s="47">
        <v>4</v>
      </c>
      <c r="J12" s="47">
        <v>3</v>
      </c>
      <c r="K12" s="47">
        <v>1</v>
      </c>
      <c r="L12" s="47">
        <v>2</v>
      </c>
      <c r="M12" s="48">
        <f t="shared" si="0"/>
        <v>34</v>
      </c>
      <c r="N12" s="49">
        <f>Table1[[#This Row],[Skor]]/44*100</f>
        <v>77.272727272727266</v>
      </c>
      <c r="O12" s="50" t="s">
        <v>119</v>
      </c>
    </row>
    <row r="13" spans="1:16" x14ac:dyDescent="0.3">
      <c r="A13" s="51" t="s">
        <v>19</v>
      </c>
      <c r="B13" s="52">
        <v>1</v>
      </c>
      <c r="C13" s="52">
        <v>1</v>
      </c>
      <c r="D13" s="52">
        <v>1</v>
      </c>
      <c r="E13" s="52">
        <v>1</v>
      </c>
      <c r="F13" s="52">
        <v>1</v>
      </c>
      <c r="G13" s="52">
        <v>4</v>
      </c>
      <c r="H13" s="52">
        <v>2</v>
      </c>
      <c r="I13" s="52">
        <v>2</v>
      </c>
      <c r="J13" s="52">
        <v>2</v>
      </c>
      <c r="K13" s="52">
        <v>1</v>
      </c>
      <c r="L13" s="52">
        <v>3</v>
      </c>
      <c r="M13" s="48">
        <f t="shared" si="0"/>
        <v>19</v>
      </c>
      <c r="N13" s="49">
        <f>Table1[[#This Row],[Skor]]/44*100</f>
        <v>43.18181818181818</v>
      </c>
      <c r="O13" s="50" t="s">
        <v>120</v>
      </c>
    </row>
    <row r="14" spans="1:16" x14ac:dyDescent="0.3">
      <c r="A14" s="46" t="s">
        <v>20</v>
      </c>
      <c r="B14" s="47">
        <v>4</v>
      </c>
      <c r="C14" s="47">
        <v>4</v>
      </c>
      <c r="D14" s="47">
        <v>4</v>
      </c>
      <c r="E14" s="47">
        <v>1</v>
      </c>
      <c r="F14" s="47">
        <v>1</v>
      </c>
      <c r="G14" s="47">
        <v>4</v>
      </c>
      <c r="H14" s="47">
        <v>4</v>
      </c>
      <c r="I14" s="47">
        <v>4</v>
      </c>
      <c r="J14" s="47">
        <v>4</v>
      </c>
      <c r="K14" s="47">
        <v>2</v>
      </c>
      <c r="L14" s="47">
        <v>3</v>
      </c>
      <c r="M14" s="48">
        <f t="shared" si="0"/>
        <v>35</v>
      </c>
      <c r="N14" s="49">
        <f>Table1[[#This Row],[Skor]]/44*100</f>
        <v>79.545454545454547</v>
      </c>
      <c r="O14" s="50" t="s">
        <v>119</v>
      </c>
    </row>
    <row r="15" spans="1:16" x14ac:dyDescent="0.3">
      <c r="A15" s="51" t="s">
        <v>21</v>
      </c>
      <c r="B15" s="52">
        <v>4</v>
      </c>
      <c r="C15" s="52">
        <v>3</v>
      </c>
      <c r="D15" s="52">
        <v>4</v>
      </c>
      <c r="E15" s="52">
        <v>1</v>
      </c>
      <c r="F15" s="52">
        <v>1</v>
      </c>
      <c r="G15" s="52">
        <v>4</v>
      </c>
      <c r="H15" s="52">
        <v>4</v>
      </c>
      <c r="I15" s="52">
        <v>3</v>
      </c>
      <c r="J15" s="52">
        <v>1</v>
      </c>
      <c r="K15" s="52">
        <v>1</v>
      </c>
      <c r="L15" s="52">
        <v>2</v>
      </c>
      <c r="M15" s="48">
        <f t="shared" si="0"/>
        <v>28</v>
      </c>
      <c r="N15" s="49">
        <f>Table1[[#This Row],[Skor]]/44*100</f>
        <v>63.636363636363633</v>
      </c>
      <c r="O15" s="50" t="s">
        <v>119</v>
      </c>
    </row>
    <row r="16" spans="1:16" x14ac:dyDescent="0.3">
      <c r="A16" s="46" t="s">
        <v>22</v>
      </c>
      <c r="B16" s="47">
        <v>2</v>
      </c>
      <c r="C16" s="47">
        <v>2</v>
      </c>
      <c r="D16" s="47">
        <v>4</v>
      </c>
      <c r="E16" s="47">
        <v>1</v>
      </c>
      <c r="F16" s="47">
        <v>3</v>
      </c>
      <c r="G16" s="47">
        <v>3</v>
      </c>
      <c r="H16" s="47">
        <v>2</v>
      </c>
      <c r="I16" s="47">
        <v>4</v>
      </c>
      <c r="J16" s="47">
        <v>4</v>
      </c>
      <c r="K16" s="47">
        <v>2</v>
      </c>
      <c r="L16" s="47">
        <v>1</v>
      </c>
      <c r="M16" s="48">
        <f t="shared" si="0"/>
        <v>28</v>
      </c>
      <c r="N16" s="49">
        <f>Table1[[#This Row],[Skor]]/44*100</f>
        <v>63.636363636363633</v>
      </c>
      <c r="O16" s="50" t="s">
        <v>119</v>
      </c>
    </row>
    <row r="17" spans="1:15" x14ac:dyDescent="0.3">
      <c r="A17" s="51" t="s">
        <v>23</v>
      </c>
      <c r="B17" s="52">
        <v>1</v>
      </c>
      <c r="C17" s="52">
        <v>1</v>
      </c>
      <c r="D17" s="52">
        <v>1</v>
      </c>
      <c r="E17" s="52">
        <v>1</v>
      </c>
      <c r="F17" s="52">
        <v>2</v>
      </c>
      <c r="G17" s="52">
        <v>2</v>
      </c>
      <c r="H17" s="52">
        <v>1</v>
      </c>
      <c r="I17" s="52">
        <v>3</v>
      </c>
      <c r="J17" s="52">
        <v>3</v>
      </c>
      <c r="K17" s="52">
        <v>3</v>
      </c>
      <c r="L17" s="52">
        <v>2</v>
      </c>
      <c r="M17" s="48">
        <f t="shared" si="0"/>
        <v>20</v>
      </c>
      <c r="N17" s="49">
        <f>Table1[[#This Row],[Skor]]/44*100</f>
        <v>45.454545454545453</v>
      </c>
      <c r="O17" s="50" t="s">
        <v>120</v>
      </c>
    </row>
    <row r="18" spans="1:15" x14ac:dyDescent="0.3">
      <c r="A18" s="46" t="s">
        <v>24</v>
      </c>
      <c r="B18" s="47">
        <v>2</v>
      </c>
      <c r="C18" s="47">
        <v>3</v>
      </c>
      <c r="D18" s="47">
        <v>4</v>
      </c>
      <c r="E18" s="47">
        <v>1</v>
      </c>
      <c r="F18" s="47">
        <v>2</v>
      </c>
      <c r="G18" s="47">
        <v>3</v>
      </c>
      <c r="H18" s="47">
        <v>3</v>
      </c>
      <c r="I18" s="47">
        <v>4</v>
      </c>
      <c r="J18" s="47">
        <v>4</v>
      </c>
      <c r="K18" s="47">
        <v>4</v>
      </c>
      <c r="L18" s="47">
        <v>3</v>
      </c>
      <c r="M18" s="48">
        <f t="shared" si="0"/>
        <v>33</v>
      </c>
      <c r="N18" s="53">
        <f>Table1[[#This Row],[Skor]]/44*100</f>
        <v>75</v>
      </c>
      <c r="O18" s="50" t="s">
        <v>119</v>
      </c>
    </row>
    <row r="19" spans="1:15" x14ac:dyDescent="0.3">
      <c r="A19" s="51" t="s">
        <v>25</v>
      </c>
      <c r="B19" s="52">
        <v>4</v>
      </c>
      <c r="C19" s="52">
        <v>4</v>
      </c>
      <c r="D19" s="52">
        <v>4</v>
      </c>
      <c r="E19" s="52">
        <v>1</v>
      </c>
      <c r="F19" s="52">
        <v>1</v>
      </c>
      <c r="G19" s="52">
        <v>3</v>
      </c>
      <c r="H19" s="52">
        <v>4</v>
      </c>
      <c r="I19" s="52">
        <v>4</v>
      </c>
      <c r="J19" s="52">
        <v>4</v>
      </c>
      <c r="K19" s="52">
        <v>2</v>
      </c>
      <c r="L19" s="52">
        <v>3</v>
      </c>
      <c r="M19" s="48">
        <f t="shared" si="0"/>
        <v>34</v>
      </c>
      <c r="N19" s="49">
        <f>Table1[[#This Row],[Skor]]/44*100</f>
        <v>77.272727272727266</v>
      </c>
      <c r="O19" s="50" t="s">
        <v>119</v>
      </c>
    </row>
    <row r="20" spans="1:15" x14ac:dyDescent="0.3">
      <c r="A20" s="46" t="s">
        <v>26</v>
      </c>
      <c r="B20" s="47">
        <v>1</v>
      </c>
      <c r="C20" s="47">
        <v>1</v>
      </c>
      <c r="D20" s="47">
        <v>1</v>
      </c>
      <c r="E20" s="47">
        <v>2</v>
      </c>
      <c r="F20" s="47">
        <v>2</v>
      </c>
      <c r="G20" s="47">
        <v>3</v>
      </c>
      <c r="H20" s="47">
        <v>3</v>
      </c>
      <c r="I20" s="47">
        <v>4</v>
      </c>
      <c r="J20" s="47">
        <v>4</v>
      </c>
      <c r="K20" s="47">
        <v>2</v>
      </c>
      <c r="L20" s="47">
        <v>1</v>
      </c>
      <c r="M20" s="48">
        <f t="shared" si="0"/>
        <v>24</v>
      </c>
      <c r="N20" s="49">
        <f>Table1[[#This Row],[Skor]]/44*100</f>
        <v>54.54545454545454</v>
      </c>
      <c r="O20" s="50" t="s">
        <v>120</v>
      </c>
    </row>
    <row r="21" spans="1:15" x14ac:dyDescent="0.3">
      <c r="A21" s="51" t="s">
        <v>27</v>
      </c>
      <c r="B21" s="52">
        <v>2</v>
      </c>
      <c r="C21" s="52">
        <v>4</v>
      </c>
      <c r="D21" s="52">
        <v>4</v>
      </c>
      <c r="E21" s="52">
        <v>1</v>
      </c>
      <c r="F21" s="52">
        <v>1</v>
      </c>
      <c r="G21" s="52">
        <v>2</v>
      </c>
      <c r="H21" s="52">
        <v>2</v>
      </c>
      <c r="I21" s="52">
        <v>4</v>
      </c>
      <c r="J21" s="52">
        <v>4</v>
      </c>
      <c r="K21" s="52">
        <v>2</v>
      </c>
      <c r="L21" s="52">
        <v>3</v>
      </c>
      <c r="M21" s="48">
        <f t="shared" si="0"/>
        <v>29</v>
      </c>
      <c r="N21" s="49">
        <f>Table1[[#This Row],[Skor]]/44*100</f>
        <v>65.909090909090907</v>
      </c>
      <c r="O21" s="50" t="s">
        <v>119</v>
      </c>
    </row>
    <row r="22" spans="1:15" x14ac:dyDescent="0.3">
      <c r="A22" s="46" t="s">
        <v>28</v>
      </c>
      <c r="B22" s="47">
        <v>4</v>
      </c>
      <c r="C22" s="47">
        <v>4</v>
      </c>
      <c r="D22" s="47">
        <v>4</v>
      </c>
      <c r="E22" s="47">
        <v>1</v>
      </c>
      <c r="F22" s="47">
        <v>1</v>
      </c>
      <c r="G22" s="47">
        <v>4</v>
      </c>
      <c r="H22" s="47">
        <v>4</v>
      </c>
      <c r="I22" s="47">
        <v>3</v>
      </c>
      <c r="J22" s="47">
        <v>4</v>
      </c>
      <c r="K22" s="47">
        <v>2</v>
      </c>
      <c r="L22" s="47">
        <v>1</v>
      </c>
      <c r="M22" s="48">
        <f t="shared" si="0"/>
        <v>32</v>
      </c>
      <c r="N22" s="49">
        <f>Table1[[#This Row],[Skor]]/44*100</f>
        <v>72.727272727272734</v>
      </c>
      <c r="O22" s="50" t="s">
        <v>119</v>
      </c>
    </row>
    <row r="23" spans="1:15" x14ac:dyDescent="0.3">
      <c r="A23" s="51" t="s">
        <v>29</v>
      </c>
      <c r="B23" s="52">
        <v>2</v>
      </c>
      <c r="C23" s="52">
        <v>2</v>
      </c>
      <c r="D23" s="52">
        <v>4</v>
      </c>
      <c r="E23" s="52">
        <v>1</v>
      </c>
      <c r="F23" s="52">
        <v>1</v>
      </c>
      <c r="G23" s="52">
        <v>1</v>
      </c>
      <c r="H23" s="52">
        <v>1</v>
      </c>
      <c r="I23" s="52">
        <v>4</v>
      </c>
      <c r="J23" s="52">
        <v>4</v>
      </c>
      <c r="K23" s="52">
        <v>1</v>
      </c>
      <c r="L23" s="52">
        <v>4</v>
      </c>
      <c r="M23" s="48">
        <f t="shared" si="0"/>
        <v>25</v>
      </c>
      <c r="N23" s="49">
        <f>Table1[[#This Row],[Skor]]/44*100</f>
        <v>56.81818181818182</v>
      </c>
      <c r="O23" s="50" t="s">
        <v>120</v>
      </c>
    </row>
    <row r="24" spans="1:15" x14ac:dyDescent="0.3">
      <c r="A24" s="46" t="s">
        <v>30</v>
      </c>
      <c r="B24" s="47">
        <v>1</v>
      </c>
      <c r="C24" s="47">
        <v>1</v>
      </c>
      <c r="D24" s="47">
        <v>2</v>
      </c>
      <c r="E24" s="47">
        <v>1</v>
      </c>
      <c r="F24" s="47">
        <v>1</v>
      </c>
      <c r="G24" s="47">
        <v>2</v>
      </c>
      <c r="H24" s="47">
        <v>2</v>
      </c>
      <c r="I24" s="47">
        <v>3</v>
      </c>
      <c r="J24" s="47">
        <v>4</v>
      </c>
      <c r="K24" s="47">
        <v>2</v>
      </c>
      <c r="L24" s="47">
        <v>1</v>
      </c>
      <c r="M24" s="48">
        <f t="shared" si="0"/>
        <v>20</v>
      </c>
      <c r="N24" s="49">
        <f>Table1[[#This Row],[Skor]]/44*100</f>
        <v>45.454545454545453</v>
      </c>
      <c r="O24" s="50" t="s">
        <v>120</v>
      </c>
    </row>
    <row r="25" spans="1:15" x14ac:dyDescent="0.3">
      <c r="A25" s="51" t="s">
        <v>31</v>
      </c>
      <c r="B25" s="52">
        <v>4</v>
      </c>
      <c r="C25" s="52">
        <v>4</v>
      </c>
      <c r="D25" s="52">
        <v>4</v>
      </c>
      <c r="E25" s="52">
        <v>1</v>
      </c>
      <c r="F25" s="52">
        <v>2</v>
      </c>
      <c r="G25" s="52">
        <v>4</v>
      </c>
      <c r="H25" s="52">
        <v>4</v>
      </c>
      <c r="I25" s="52">
        <v>3</v>
      </c>
      <c r="J25" s="52">
        <v>4</v>
      </c>
      <c r="K25" s="52">
        <v>2</v>
      </c>
      <c r="L25" s="52">
        <v>1</v>
      </c>
      <c r="M25" s="48">
        <f t="shared" si="0"/>
        <v>33</v>
      </c>
      <c r="N25" s="53">
        <f>Table1[[#This Row],[Skor]]/44*100</f>
        <v>75</v>
      </c>
      <c r="O25" s="50" t="s">
        <v>119</v>
      </c>
    </row>
    <row r="26" spans="1:15" x14ac:dyDescent="0.3">
      <c r="A26" s="46" t="s">
        <v>32</v>
      </c>
      <c r="B26" s="47">
        <v>4</v>
      </c>
      <c r="C26" s="47">
        <v>4</v>
      </c>
      <c r="D26" s="47">
        <v>4</v>
      </c>
      <c r="E26" s="47">
        <v>1</v>
      </c>
      <c r="F26" s="47">
        <v>1</v>
      </c>
      <c r="G26" s="47">
        <v>4</v>
      </c>
      <c r="H26" s="47">
        <v>4</v>
      </c>
      <c r="I26" s="47">
        <v>3</v>
      </c>
      <c r="J26" s="47">
        <v>4</v>
      </c>
      <c r="K26" s="47">
        <v>2</v>
      </c>
      <c r="L26" s="47">
        <v>1</v>
      </c>
      <c r="M26" s="48">
        <f t="shared" si="0"/>
        <v>32</v>
      </c>
      <c r="N26" s="49">
        <f>Table1[[#This Row],[Skor]]/44*100</f>
        <v>72.727272727272734</v>
      </c>
      <c r="O26" s="50" t="s">
        <v>119</v>
      </c>
    </row>
    <row r="27" spans="1:15" x14ac:dyDescent="0.3">
      <c r="A27" s="51" t="s">
        <v>33</v>
      </c>
      <c r="B27" s="52">
        <v>4</v>
      </c>
      <c r="C27" s="52">
        <v>3</v>
      </c>
      <c r="D27" s="52">
        <v>4</v>
      </c>
      <c r="E27" s="52">
        <v>1</v>
      </c>
      <c r="F27" s="52">
        <v>1</v>
      </c>
      <c r="G27" s="52">
        <v>4</v>
      </c>
      <c r="H27" s="52">
        <v>4</v>
      </c>
      <c r="I27" s="52">
        <v>4</v>
      </c>
      <c r="J27" s="52">
        <v>4</v>
      </c>
      <c r="K27" s="52">
        <v>2</v>
      </c>
      <c r="L27" s="52">
        <v>3</v>
      </c>
      <c r="M27" s="48">
        <f t="shared" si="0"/>
        <v>34</v>
      </c>
      <c r="N27" s="49">
        <f>Table1[[#This Row],[Skor]]/44*100</f>
        <v>77.272727272727266</v>
      </c>
      <c r="O27" s="50" t="s">
        <v>119</v>
      </c>
    </row>
    <row r="28" spans="1:15" x14ac:dyDescent="0.3">
      <c r="A28" s="46" t="s">
        <v>34</v>
      </c>
      <c r="B28" s="47">
        <v>4</v>
      </c>
      <c r="C28" s="47">
        <v>4</v>
      </c>
      <c r="D28" s="47">
        <v>4</v>
      </c>
      <c r="E28" s="47">
        <v>1</v>
      </c>
      <c r="F28" s="47">
        <v>1</v>
      </c>
      <c r="G28" s="47">
        <v>4</v>
      </c>
      <c r="H28" s="47">
        <v>4</v>
      </c>
      <c r="I28" s="47">
        <v>4</v>
      </c>
      <c r="J28" s="47">
        <v>4</v>
      </c>
      <c r="K28" s="47">
        <v>2</v>
      </c>
      <c r="L28" s="47">
        <v>1</v>
      </c>
      <c r="M28" s="48">
        <f t="shared" si="0"/>
        <v>33</v>
      </c>
      <c r="N28" s="53">
        <f>Table1[[#This Row],[Skor]]/44*100</f>
        <v>75</v>
      </c>
      <c r="O28" s="50" t="s">
        <v>119</v>
      </c>
    </row>
    <row r="29" spans="1:15" x14ac:dyDescent="0.3">
      <c r="A29" s="51" t="s">
        <v>35</v>
      </c>
      <c r="B29" s="52">
        <v>4</v>
      </c>
      <c r="C29" s="52">
        <v>2</v>
      </c>
      <c r="D29" s="52">
        <v>4</v>
      </c>
      <c r="E29" s="52">
        <v>1</v>
      </c>
      <c r="F29" s="52">
        <v>1</v>
      </c>
      <c r="G29" s="52">
        <v>4</v>
      </c>
      <c r="H29" s="52">
        <v>4</v>
      </c>
      <c r="I29" s="52">
        <v>4</v>
      </c>
      <c r="J29" s="52">
        <v>4</v>
      </c>
      <c r="K29" s="52">
        <v>2</v>
      </c>
      <c r="L29" s="52">
        <v>1</v>
      </c>
      <c r="M29" s="48">
        <f t="shared" si="0"/>
        <v>31</v>
      </c>
      <c r="N29" s="49">
        <f>Table1[[#This Row],[Skor]]/44*100</f>
        <v>70.454545454545453</v>
      </c>
      <c r="O29" s="50" t="s">
        <v>119</v>
      </c>
    </row>
    <row r="30" spans="1:15" x14ac:dyDescent="0.3">
      <c r="A30" s="46" t="s">
        <v>36</v>
      </c>
      <c r="B30" s="47">
        <v>1</v>
      </c>
      <c r="C30" s="47">
        <v>1</v>
      </c>
      <c r="D30" s="47">
        <v>4</v>
      </c>
      <c r="E30" s="47">
        <v>1</v>
      </c>
      <c r="F30" s="47">
        <v>2</v>
      </c>
      <c r="G30" s="47">
        <v>4</v>
      </c>
      <c r="H30" s="47">
        <v>4</v>
      </c>
      <c r="I30" s="47">
        <v>3</v>
      </c>
      <c r="J30" s="47">
        <v>4</v>
      </c>
      <c r="K30" s="47">
        <v>2</v>
      </c>
      <c r="L30" s="47">
        <v>1</v>
      </c>
      <c r="M30" s="48">
        <f t="shared" si="0"/>
        <v>27</v>
      </c>
      <c r="N30" s="49">
        <f>Table1[[#This Row],[Skor]]/44*100</f>
        <v>61.363636363636367</v>
      </c>
      <c r="O30" s="50" t="s">
        <v>120</v>
      </c>
    </row>
    <row r="31" spans="1:15" x14ac:dyDescent="0.3">
      <c r="A31" s="51" t="s">
        <v>37</v>
      </c>
      <c r="B31" s="52">
        <v>4</v>
      </c>
      <c r="C31" s="52">
        <v>4</v>
      </c>
      <c r="D31" s="52">
        <v>4</v>
      </c>
      <c r="E31" s="52">
        <v>1</v>
      </c>
      <c r="F31" s="52">
        <v>1</v>
      </c>
      <c r="G31" s="52">
        <v>4</v>
      </c>
      <c r="H31" s="52">
        <v>4</v>
      </c>
      <c r="I31" s="52">
        <v>1</v>
      </c>
      <c r="J31" s="52">
        <v>1</v>
      </c>
      <c r="K31" s="52">
        <v>2</v>
      </c>
      <c r="L31" s="52">
        <v>3</v>
      </c>
      <c r="M31" s="48">
        <f t="shared" si="0"/>
        <v>29</v>
      </c>
      <c r="N31" s="49">
        <f>Table1[[#This Row],[Skor]]/44*100</f>
        <v>65.909090909090907</v>
      </c>
      <c r="O31" s="50" t="s">
        <v>119</v>
      </c>
    </row>
    <row r="32" spans="1:15" x14ac:dyDescent="0.3">
      <c r="A32" s="46" t="s">
        <v>38</v>
      </c>
      <c r="B32" s="47">
        <v>3</v>
      </c>
      <c r="C32" s="47">
        <v>3</v>
      </c>
      <c r="D32" s="47">
        <v>4</v>
      </c>
      <c r="E32" s="47">
        <v>1</v>
      </c>
      <c r="F32" s="47">
        <v>1</v>
      </c>
      <c r="G32" s="47">
        <v>2</v>
      </c>
      <c r="H32" s="47">
        <v>2</v>
      </c>
      <c r="I32" s="47">
        <v>3</v>
      </c>
      <c r="J32" s="47">
        <v>4</v>
      </c>
      <c r="K32" s="47">
        <v>1</v>
      </c>
      <c r="L32" s="47">
        <v>2</v>
      </c>
      <c r="M32" s="48">
        <f t="shared" si="0"/>
        <v>26</v>
      </c>
      <c r="N32" s="49">
        <f>Table1[[#This Row],[Skor]]/44*100</f>
        <v>59.090909090909093</v>
      </c>
      <c r="O32" s="50" t="s">
        <v>120</v>
      </c>
    </row>
    <row r="33" spans="1:15" x14ac:dyDescent="0.3">
      <c r="A33" s="51" t="s">
        <v>39</v>
      </c>
      <c r="B33" s="52">
        <v>1</v>
      </c>
      <c r="C33" s="52">
        <v>1</v>
      </c>
      <c r="D33" s="52">
        <v>2</v>
      </c>
      <c r="E33" s="52">
        <v>1</v>
      </c>
      <c r="F33" s="52">
        <v>1</v>
      </c>
      <c r="G33" s="52">
        <v>2</v>
      </c>
      <c r="H33" s="52">
        <v>1</v>
      </c>
      <c r="I33" s="52">
        <v>1</v>
      </c>
      <c r="J33" s="52">
        <v>2</v>
      </c>
      <c r="K33" s="52">
        <v>1</v>
      </c>
      <c r="L33" s="52">
        <v>1</v>
      </c>
      <c r="M33" s="48">
        <f t="shared" si="0"/>
        <v>14</v>
      </c>
      <c r="N33" s="49">
        <f>Table1[[#This Row],[Skor]]/44*100</f>
        <v>31.818181818181817</v>
      </c>
      <c r="O33" s="50" t="s">
        <v>121</v>
      </c>
    </row>
    <row r="34" spans="1:15" x14ac:dyDescent="0.3">
      <c r="A34" s="46" t="s">
        <v>40</v>
      </c>
      <c r="B34" s="47">
        <v>4</v>
      </c>
      <c r="C34" s="47">
        <v>4</v>
      </c>
      <c r="D34" s="47">
        <v>1</v>
      </c>
      <c r="E34" s="47">
        <v>1</v>
      </c>
      <c r="F34" s="47">
        <v>1</v>
      </c>
      <c r="G34" s="47">
        <v>2</v>
      </c>
      <c r="H34" s="47">
        <v>1</v>
      </c>
      <c r="I34" s="47">
        <v>4</v>
      </c>
      <c r="J34" s="47">
        <v>4</v>
      </c>
      <c r="K34" s="47">
        <v>1</v>
      </c>
      <c r="L34" s="47">
        <v>1</v>
      </c>
      <c r="M34" s="48">
        <f t="shared" si="0"/>
        <v>24</v>
      </c>
      <c r="N34" s="49">
        <f>Table1[[#This Row],[Skor]]/44*100</f>
        <v>54.54545454545454</v>
      </c>
      <c r="O34" s="50" t="s">
        <v>120</v>
      </c>
    </row>
    <row r="35" spans="1:15" x14ac:dyDescent="0.3">
      <c r="A35" s="51" t="s">
        <v>41</v>
      </c>
      <c r="B35" s="52">
        <v>1</v>
      </c>
      <c r="C35" s="52">
        <v>1</v>
      </c>
      <c r="D35" s="52">
        <v>1</v>
      </c>
      <c r="E35" s="52">
        <v>1</v>
      </c>
      <c r="F35" s="52">
        <v>1</v>
      </c>
      <c r="G35" s="52">
        <v>1</v>
      </c>
      <c r="H35" s="52">
        <v>1</v>
      </c>
      <c r="I35" s="52">
        <v>4</v>
      </c>
      <c r="J35" s="52">
        <v>4</v>
      </c>
      <c r="K35" s="52">
        <v>1</v>
      </c>
      <c r="L35" s="52">
        <v>1</v>
      </c>
      <c r="M35" s="48">
        <f t="shared" si="0"/>
        <v>17</v>
      </c>
      <c r="N35" s="49">
        <f>Table1[[#This Row],[Skor]]/44*100</f>
        <v>38.636363636363633</v>
      </c>
      <c r="O35" s="50" t="s">
        <v>121</v>
      </c>
    </row>
    <row r="36" spans="1:15" x14ac:dyDescent="0.3">
      <c r="A36" s="46" t="s">
        <v>42</v>
      </c>
      <c r="B36" s="47">
        <v>4</v>
      </c>
      <c r="C36" s="47">
        <v>4</v>
      </c>
      <c r="D36" s="47">
        <v>4</v>
      </c>
      <c r="E36" s="47">
        <v>4</v>
      </c>
      <c r="F36" s="47">
        <v>4</v>
      </c>
      <c r="G36" s="47">
        <v>4</v>
      </c>
      <c r="H36" s="47">
        <v>4</v>
      </c>
      <c r="I36" s="47">
        <v>4</v>
      </c>
      <c r="J36" s="47">
        <v>4</v>
      </c>
      <c r="K36" s="47">
        <v>4</v>
      </c>
      <c r="L36" s="47">
        <v>4</v>
      </c>
      <c r="M36" s="48">
        <f t="shared" si="0"/>
        <v>44</v>
      </c>
      <c r="N36" s="53">
        <f>Table1[[#This Row],[Skor]]/44*100</f>
        <v>100</v>
      </c>
      <c r="O36" s="50" t="s">
        <v>118</v>
      </c>
    </row>
    <row r="37" spans="1:15" x14ac:dyDescent="0.3">
      <c r="A37" s="51" t="s">
        <v>43</v>
      </c>
      <c r="B37" s="52">
        <v>2</v>
      </c>
      <c r="C37" s="52">
        <v>2</v>
      </c>
      <c r="D37" s="52">
        <v>4</v>
      </c>
      <c r="E37" s="52">
        <v>3</v>
      </c>
      <c r="F37" s="52">
        <v>3</v>
      </c>
      <c r="G37" s="52">
        <v>1</v>
      </c>
      <c r="H37" s="52">
        <v>1</v>
      </c>
      <c r="I37" s="52">
        <v>4</v>
      </c>
      <c r="J37" s="52">
        <v>3</v>
      </c>
      <c r="K37" s="52">
        <v>1</v>
      </c>
      <c r="L37" s="52">
        <v>3</v>
      </c>
      <c r="M37" s="48">
        <f t="shared" si="0"/>
        <v>27</v>
      </c>
      <c r="N37" s="49">
        <f>Table1[[#This Row],[Skor]]/44*100</f>
        <v>61.363636363636367</v>
      </c>
      <c r="O37" s="50" t="s">
        <v>120</v>
      </c>
    </row>
    <row r="38" spans="1:15" x14ac:dyDescent="0.3">
      <c r="A38" s="46" t="s">
        <v>44</v>
      </c>
      <c r="B38" s="47">
        <v>2</v>
      </c>
      <c r="C38" s="47">
        <v>2</v>
      </c>
      <c r="D38" s="47">
        <v>1</v>
      </c>
      <c r="E38" s="47">
        <v>1</v>
      </c>
      <c r="F38" s="47">
        <v>1</v>
      </c>
      <c r="G38" s="47">
        <v>2</v>
      </c>
      <c r="H38" s="47">
        <v>2</v>
      </c>
      <c r="I38" s="47">
        <v>4</v>
      </c>
      <c r="J38" s="47">
        <v>3</v>
      </c>
      <c r="K38" s="47">
        <v>3</v>
      </c>
      <c r="L38" s="47">
        <v>1</v>
      </c>
      <c r="M38" s="48">
        <f t="shared" si="0"/>
        <v>22</v>
      </c>
      <c r="N38" s="53">
        <f>Table1[[#This Row],[Skor]]/44*100</f>
        <v>50</v>
      </c>
      <c r="O38" s="50" t="s">
        <v>120</v>
      </c>
    </row>
    <row r="39" spans="1:15" x14ac:dyDescent="0.3">
      <c r="A39" s="51" t="s">
        <v>45</v>
      </c>
      <c r="B39" s="52">
        <v>4</v>
      </c>
      <c r="C39" s="52">
        <v>3</v>
      </c>
      <c r="D39" s="52">
        <v>1</v>
      </c>
      <c r="E39" s="52">
        <v>4</v>
      </c>
      <c r="F39" s="52">
        <v>4</v>
      </c>
      <c r="G39" s="52">
        <v>2</v>
      </c>
      <c r="H39" s="52">
        <v>2</v>
      </c>
      <c r="I39" s="52">
        <v>4</v>
      </c>
      <c r="J39" s="52">
        <v>3</v>
      </c>
      <c r="K39" s="52">
        <v>3</v>
      </c>
      <c r="L39" s="52">
        <v>1</v>
      </c>
      <c r="M39" s="48">
        <f t="shared" si="0"/>
        <v>31</v>
      </c>
      <c r="N39" s="49">
        <f>Table1[[#This Row],[Skor]]/44*100</f>
        <v>70.454545454545453</v>
      </c>
      <c r="O39" s="50" t="s">
        <v>119</v>
      </c>
    </row>
    <row r="40" spans="1:15" x14ac:dyDescent="0.3">
      <c r="A40" s="46" t="s">
        <v>46</v>
      </c>
      <c r="B40" s="47">
        <v>4</v>
      </c>
      <c r="C40" s="47">
        <v>2</v>
      </c>
      <c r="D40" s="47">
        <v>1</v>
      </c>
      <c r="E40" s="47">
        <v>1</v>
      </c>
      <c r="F40" s="47">
        <v>1</v>
      </c>
      <c r="G40" s="47">
        <v>1</v>
      </c>
      <c r="H40" s="47">
        <v>1</v>
      </c>
      <c r="I40" s="47">
        <v>4</v>
      </c>
      <c r="J40" s="47">
        <v>4</v>
      </c>
      <c r="K40" s="47">
        <v>4</v>
      </c>
      <c r="L40" s="47">
        <v>1</v>
      </c>
      <c r="M40" s="48">
        <f t="shared" si="0"/>
        <v>24</v>
      </c>
      <c r="N40" s="49">
        <f>Table1[[#This Row],[Skor]]/44*100</f>
        <v>54.54545454545454</v>
      </c>
      <c r="O40" s="50" t="s">
        <v>120</v>
      </c>
    </row>
    <row r="41" spans="1:15" x14ac:dyDescent="0.3">
      <c r="A41" s="51" t="s">
        <v>47</v>
      </c>
      <c r="B41" s="52">
        <v>2</v>
      </c>
      <c r="C41" s="52">
        <v>3</v>
      </c>
      <c r="D41" s="52">
        <v>1</v>
      </c>
      <c r="E41" s="52">
        <v>1</v>
      </c>
      <c r="F41" s="52">
        <v>1</v>
      </c>
      <c r="G41" s="52">
        <v>2</v>
      </c>
      <c r="H41" s="52">
        <v>2</v>
      </c>
      <c r="I41" s="52">
        <v>3</v>
      </c>
      <c r="J41" s="52">
        <v>3</v>
      </c>
      <c r="K41" s="52">
        <v>3</v>
      </c>
      <c r="L41" s="52">
        <v>1</v>
      </c>
      <c r="M41" s="48">
        <f t="shared" si="0"/>
        <v>22</v>
      </c>
      <c r="N41" s="53">
        <f>Table1[[#This Row],[Skor]]/44*100</f>
        <v>50</v>
      </c>
      <c r="O41" s="50" t="s">
        <v>120</v>
      </c>
    </row>
    <row r="42" spans="1:15" x14ac:dyDescent="0.3">
      <c r="A42" s="46" t="s">
        <v>48</v>
      </c>
      <c r="B42" s="47">
        <v>4</v>
      </c>
      <c r="C42" s="47">
        <v>4</v>
      </c>
      <c r="D42" s="47">
        <v>1</v>
      </c>
      <c r="E42" s="47">
        <v>1</v>
      </c>
      <c r="F42" s="47">
        <v>1</v>
      </c>
      <c r="G42" s="47">
        <v>1</v>
      </c>
      <c r="H42" s="47">
        <v>1</v>
      </c>
      <c r="I42" s="47">
        <v>4</v>
      </c>
      <c r="J42" s="47">
        <v>4</v>
      </c>
      <c r="K42" s="47">
        <v>4</v>
      </c>
      <c r="L42" s="47">
        <v>1</v>
      </c>
      <c r="M42" s="48">
        <f t="shared" si="0"/>
        <v>26</v>
      </c>
      <c r="N42" s="49">
        <f>Table1[[#This Row],[Skor]]/44*100</f>
        <v>59.090909090909093</v>
      </c>
      <c r="O42" s="50" t="s">
        <v>120</v>
      </c>
    </row>
    <row r="43" spans="1:15" x14ac:dyDescent="0.3">
      <c r="A43" s="51" t="s">
        <v>49</v>
      </c>
      <c r="B43" s="52">
        <v>3</v>
      </c>
      <c r="C43" s="52">
        <v>2</v>
      </c>
      <c r="D43" s="52">
        <v>2</v>
      </c>
      <c r="E43" s="52">
        <v>1</v>
      </c>
      <c r="F43" s="52">
        <v>1</v>
      </c>
      <c r="G43" s="52">
        <v>1</v>
      </c>
      <c r="H43" s="52">
        <v>1</v>
      </c>
      <c r="I43" s="52">
        <v>1</v>
      </c>
      <c r="J43" s="52">
        <v>1</v>
      </c>
      <c r="K43" s="52">
        <v>1</v>
      </c>
      <c r="L43" s="52">
        <v>3</v>
      </c>
      <c r="M43" s="48">
        <f t="shared" si="0"/>
        <v>17</v>
      </c>
      <c r="N43" s="49">
        <f>Table1[[#This Row],[Skor]]/44*100</f>
        <v>38.636363636363633</v>
      </c>
      <c r="O43" s="50" t="s">
        <v>121</v>
      </c>
    </row>
    <row r="44" spans="1:15" x14ac:dyDescent="0.3">
      <c r="A44" s="46" t="s">
        <v>50</v>
      </c>
      <c r="B44" s="47">
        <v>2</v>
      </c>
      <c r="C44" s="47">
        <v>2</v>
      </c>
      <c r="D44" s="47">
        <v>3</v>
      </c>
      <c r="E44" s="47">
        <v>3</v>
      </c>
      <c r="F44" s="47">
        <v>3</v>
      </c>
      <c r="G44" s="47">
        <v>1</v>
      </c>
      <c r="H44" s="47">
        <v>1</v>
      </c>
      <c r="I44" s="47">
        <v>4</v>
      </c>
      <c r="J44" s="47">
        <v>4</v>
      </c>
      <c r="K44" s="47">
        <v>4</v>
      </c>
      <c r="L44" s="47">
        <v>4</v>
      </c>
      <c r="M44" s="48">
        <f t="shared" si="0"/>
        <v>31</v>
      </c>
      <c r="N44" s="49">
        <f>Table1[[#This Row],[Skor]]/44*100</f>
        <v>70.454545454545453</v>
      </c>
      <c r="O44" s="50" t="s">
        <v>119</v>
      </c>
    </row>
    <row r="45" spans="1:15" x14ac:dyDescent="0.3">
      <c r="A45" s="51" t="s">
        <v>51</v>
      </c>
      <c r="B45" s="52">
        <v>1</v>
      </c>
      <c r="C45" s="52">
        <v>3</v>
      </c>
      <c r="D45" s="52">
        <v>1</v>
      </c>
      <c r="E45" s="52">
        <v>4</v>
      </c>
      <c r="F45" s="52">
        <v>4</v>
      </c>
      <c r="G45" s="52">
        <v>4</v>
      </c>
      <c r="H45" s="52">
        <v>4</v>
      </c>
      <c r="I45" s="52">
        <v>4</v>
      </c>
      <c r="J45" s="52">
        <v>4</v>
      </c>
      <c r="K45" s="52">
        <v>4</v>
      </c>
      <c r="L45" s="52">
        <v>4</v>
      </c>
      <c r="M45" s="48">
        <f t="shared" si="0"/>
        <v>37</v>
      </c>
      <c r="N45" s="49">
        <f>Table1[[#This Row],[Skor]]/44*100</f>
        <v>84.090909090909093</v>
      </c>
      <c r="O45" s="50" t="s">
        <v>118</v>
      </c>
    </row>
    <row r="46" spans="1:15" x14ac:dyDescent="0.3">
      <c r="A46" s="46" t="s">
        <v>52</v>
      </c>
      <c r="B46" s="47">
        <v>3</v>
      </c>
      <c r="C46" s="47">
        <v>3</v>
      </c>
      <c r="D46" s="47">
        <v>4</v>
      </c>
      <c r="E46" s="47">
        <v>1</v>
      </c>
      <c r="F46" s="47">
        <v>1</v>
      </c>
      <c r="G46" s="47">
        <v>1</v>
      </c>
      <c r="H46" s="47">
        <v>1</v>
      </c>
      <c r="I46" s="47">
        <v>3</v>
      </c>
      <c r="J46" s="47">
        <v>3</v>
      </c>
      <c r="K46" s="47">
        <v>3</v>
      </c>
      <c r="L46" s="47">
        <v>1</v>
      </c>
      <c r="M46" s="48">
        <f t="shared" si="0"/>
        <v>24</v>
      </c>
      <c r="N46" s="49">
        <f>Table1[[#This Row],[Skor]]/44*100</f>
        <v>54.54545454545454</v>
      </c>
      <c r="O46" s="50" t="s">
        <v>120</v>
      </c>
    </row>
    <row r="47" spans="1:15" x14ac:dyDescent="0.3">
      <c r="A47" s="51" t="s">
        <v>53</v>
      </c>
      <c r="B47" s="52">
        <v>4</v>
      </c>
      <c r="C47" s="52">
        <v>4</v>
      </c>
      <c r="D47" s="52">
        <v>4</v>
      </c>
      <c r="E47" s="52">
        <v>4</v>
      </c>
      <c r="F47" s="52">
        <v>4</v>
      </c>
      <c r="G47" s="52">
        <v>3</v>
      </c>
      <c r="H47" s="52">
        <v>3</v>
      </c>
      <c r="I47" s="52">
        <v>4</v>
      </c>
      <c r="J47" s="52">
        <v>4</v>
      </c>
      <c r="K47" s="52">
        <v>4</v>
      </c>
      <c r="L47" s="52">
        <v>4</v>
      </c>
      <c r="M47" s="48">
        <f t="shared" si="0"/>
        <v>42</v>
      </c>
      <c r="N47" s="49">
        <f>Table1[[#This Row],[Skor]]/44*100</f>
        <v>95.454545454545453</v>
      </c>
      <c r="O47" s="50" t="s">
        <v>118</v>
      </c>
    </row>
    <row r="48" spans="1:15" x14ac:dyDescent="0.3">
      <c r="A48" s="46" t="s">
        <v>54</v>
      </c>
      <c r="B48" s="47">
        <v>1</v>
      </c>
      <c r="C48" s="47">
        <v>1</v>
      </c>
      <c r="D48" s="47">
        <v>1</v>
      </c>
      <c r="E48" s="47">
        <v>4</v>
      </c>
      <c r="F48" s="47">
        <v>2</v>
      </c>
      <c r="G48" s="47">
        <v>4</v>
      </c>
      <c r="H48" s="47">
        <v>4</v>
      </c>
      <c r="I48" s="47">
        <v>4</v>
      </c>
      <c r="J48" s="47">
        <v>4</v>
      </c>
      <c r="K48" s="47">
        <v>4</v>
      </c>
      <c r="L48" s="47">
        <v>4</v>
      </c>
      <c r="M48" s="48">
        <f t="shared" si="0"/>
        <v>33</v>
      </c>
      <c r="N48" s="53">
        <f>Table1[[#This Row],[Skor]]/44*100</f>
        <v>75</v>
      </c>
      <c r="O48" s="50" t="s">
        <v>119</v>
      </c>
    </row>
    <row r="49" spans="1:15" x14ac:dyDescent="0.3">
      <c r="A49" s="51" t="s">
        <v>55</v>
      </c>
      <c r="B49" s="52">
        <v>4</v>
      </c>
      <c r="C49" s="52">
        <v>4</v>
      </c>
      <c r="D49" s="52">
        <v>1</v>
      </c>
      <c r="E49" s="52">
        <v>4</v>
      </c>
      <c r="F49" s="52">
        <v>4</v>
      </c>
      <c r="G49" s="52">
        <v>4</v>
      </c>
      <c r="H49" s="52">
        <v>4</v>
      </c>
      <c r="I49" s="52">
        <v>4</v>
      </c>
      <c r="J49" s="52">
        <v>4</v>
      </c>
      <c r="K49" s="52">
        <v>4</v>
      </c>
      <c r="L49" s="52">
        <v>4</v>
      </c>
      <c r="M49" s="48">
        <f t="shared" si="0"/>
        <v>41</v>
      </c>
      <c r="N49" s="49">
        <f>Table1[[#This Row],[Skor]]/44*100</f>
        <v>93.181818181818173</v>
      </c>
      <c r="O49" s="50" t="s">
        <v>118</v>
      </c>
    </row>
    <row r="50" spans="1:15" x14ac:dyDescent="0.3">
      <c r="A50" s="46" t="s">
        <v>56</v>
      </c>
      <c r="B50" s="47">
        <v>1</v>
      </c>
      <c r="C50" s="47">
        <v>1</v>
      </c>
      <c r="D50" s="47">
        <v>1</v>
      </c>
      <c r="E50" s="47">
        <v>4</v>
      </c>
      <c r="F50" s="47">
        <v>4</v>
      </c>
      <c r="G50" s="47">
        <v>4</v>
      </c>
      <c r="H50" s="47">
        <v>4</v>
      </c>
      <c r="I50" s="47">
        <v>4</v>
      </c>
      <c r="J50" s="47">
        <v>4</v>
      </c>
      <c r="K50" s="47">
        <v>4</v>
      </c>
      <c r="L50" s="47">
        <v>4</v>
      </c>
      <c r="M50" s="48">
        <f t="shared" si="0"/>
        <v>35</v>
      </c>
      <c r="N50" s="49">
        <f>Table1[[#This Row],[Skor]]/44*100</f>
        <v>79.545454545454547</v>
      </c>
      <c r="O50" s="50" t="s">
        <v>119</v>
      </c>
    </row>
    <row r="51" spans="1:15" x14ac:dyDescent="0.3">
      <c r="A51" s="51" t="s">
        <v>57</v>
      </c>
      <c r="B51" s="52">
        <v>4</v>
      </c>
      <c r="C51" s="52">
        <v>4</v>
      </c>
      <c r="D51" s="52">
        <v>1</v>
      </c>
      <c r="E51" s="52">
        <v>4</v>
      </c>
      <c r="F51" s="52">
        <v>3</v>
      </c>
      <c r="G51" s="52">
        <v>4</v>
      </c>
      <c r="H51" s="52">
        <v>4</v>
      </c>
      <c r="I51" s="52">
        <v>4</v>
      </c>
      <c r="J51" s="52">
        <v>4</v>
      </c>
      <c r="K51" s="52">
        <v>4</v>
      </c>
      <c r="L51" s="52">
        <v>4</v>
      </c>
      <c r="M51" s="48">
        <f t="shared" si="0"/>
        <v>40</v>
      </c>
      <c r="N51" s="49">
        <f>Table1[[#This Row],[Skor]]/44*100</f>
        <v>90.909090909090907</v>
      </c>
      <c r="O51" s="50" t="s">
        <v>118</v>
      </c>
    </row>
    <row r="52" spans="1:15" x14ac:dyDescent="0.3">
      <c r="A52" s="46" t="s">
        <v>58</v>
      </c>
      <c r="B52" s="47">
        <v>4</v>
      </c>
      <c r="C52" s="47">
        <v>4</v>
      </c>
      <c r="D52" s="47">
        <v>1</v>
      </c>
      <c r="E52" s="47">
        <v>4</v>
      </c>
      <c r="F52" s="47">
        <v>4</v>
      </c>
      <c r="G52" s="47">
        <v>4</v>
      </c>
      <c r="H52" s="47">
        <v>3</v>
      </c>
      <c r="I52" s="47">
        <v>4</v>
      </c>
      <c r="J52" s="47">
        <v>4</v>
      </c>
      <c r="K52" s="47">
        <v>4</v>
      </c>
      <c r="L52" s="47">
        <v>2</v>
      </c>
      <c r="M52" s="48">
        <f t="shared" si="0"/>
        <v>38</v>
      </c>
      <c r="N52" s="49">
        <f>Table1[[#This Row],[Skor]]/44*100</f>
        <v>86.36363636363636</v>
      </c>
      <c r="O52" s="50" t="s">
        <v>118</v>
      </c>
    </row>
    <row r="53" spans="1:15" x14ac:dyDescent="0.3">
      <c r="A53" s="51" t="s">
        <v>59</v>
      </c>
      <c r="B53" s="52">
        <v>4</v>
      </c>
      <c r="C53" s="52">
        <v>4</v>
      </c>
      <c r="D53" s="52">
        <v>4</v>
      </c>
      <c r="E53" s="52">
        <v>4</v>
      </c>
      <c r="F53" s="52">
        <v>3</v>
      </c>
      <c r="G53" s="52">
        <v>4</v>
      </c>
      <c r="H53" s="52">
        <v>1</v>
      </c>
      <c r="I53" s="52">
        <v>3</v>
      </c>
      <c r="J53" s="52">
        <v>4</v>
      </c>
      <c r="K53" s="52">
        <v>3</v>
      </c>
      <c r="L53" s="52">
        <v>1</v>
      </c>
      <c r="M53" s="48">
        <f t="shared" si="0"/>
        <v>35</v>
      </c>
      <c r="N53" s="49">
        <f>Table1[[#This Row],[Skor]]/44*100</f>
        <v>79.545454545454547</v>
      </c>
      <c r="O53" s="50" t="s">
        <v>119</v>
      </c>
    </row>
    <row r="54" spans="1:15" x14ac:dyDescent="0.3">
      <c r="A54" s="46" t="s">
        <v>60</v>
      </c>
      <c r="B54" s="47">
        <v>2</v>
      </c>
      <c r="C54" s="47">
        <v>2</v>
      </c>
      <c r="D54" s="47">
        <v>4</v>
      </c>
      <c r="E54" s="47">
        <v>4</v>
      </c>
      <c r="F54" s="47">
        <v>4</v>
      </c>
      <c r="G54" s="47">
        <v>4</v>
      </c>
      <c r="H54" s="47">
        <v>4</v>
      </c>
      <c r="I54" s="47">
        <v>3</v>
      </c>
      <c r="J54" s="47">
        <v>3</v>
      </c>
      <c r="K54" s="47">
        <v>2</v>
      </c>
      <c r="L54" s="47">
        <v>4</v>
      </c>
      <c r="M54" s="48">
        <f t="shared" si="0"/>
        <v>36</v>
      </c>
      <c r="N54" s="49">
        <f>Table1[[#This Row],[Skor]]/44*100</f>
        <v>81.818181818181827</v>
      </c>
      <c r="O54" s="50" t="s">
        <v>119</v>
      </c>
    </row>
    <row r="55" spans="1:15" x14ac:dyDescent="0.3">
      <c r="A55" s="51" t="s">
        <v>61</v>
      </c>
      <c r="B55" s="52">
        <v>2</v>
      </c>
      <c r="C55" s="52">
        <v>2</v>
      </c>
      <c r="D55" s="52">
        <v>4</v>
      </c>
      <c r="E55" s="52">
        <v>1</v>
      </c>
      <c r="F55" s="52">
        <v>1</v>
      </c>
      <c r="G55" s="52">
        <v>4</v>
      </c>
      <c r="H55" s="52">
        <v>4</v>
      </c>
      <c r="I55" s="52">
        <v>3</v>
      </c>
      <c r="J55" s="52">
        <v>3</v>
      </c>
      <c r="K55" s="52">
        <v>4</v>
      </c>
      <c r="L55" s="52">
        <v>4</v>
      </c>
      <c r="M55" s="48">
        <f t="shared" si="0"/>
        <v>32</v>
      </c>
      <c r="N55" s="49">
        <f>Table1[[#This Row],[Skor]]/44*100</f>
        <v>72.727272727272734</v>
      </c>
      <c r="O55" s="50" t="s">
        <v>119</v>
      </c>
    </row>
    <row r="56" spans="1:15" x14ac:dyDescent="0.3">
      <c r="A56" s="46" t="s">
        <v>62</v>
      </c>
      <c r="B56" s="47">
        <v>3</v>
      </c>
      <c r="C56" s="47">
        <v>3</v>
      </c>
      <c r="D56" s="47">
        <v>4</v>
      </c>
      <c r="E56" s="47">
        <v>2</v>
      </c>
      <c r="F56" s="47">
        <v>2</v>
      </c>
      <c r="G56" s="47">
        <v>4</v>
      </c>
      <c r="H56" s="47">
        <v>4</v>
      </c>
      <c r="I56" s="47">
        <v>3</v>
      </c>
      <c r="J56" s="47">
        <v>3</v>
      </c>
      <c r="K56" s="47">
        <v>4</v>
      </c>
      <c r="L56" s="47">
        <v>4</v>
      </c>
      <c r="M56" s="48">
        <f t="shared" si="0"/>
        <v>36</v>
      </c>
      <c r="N56" s="49">
        <f>Table1[[#This Row],[Skor]]/44*100</f>
        <v>81.818181818181827</v>
      </c>
      <c r="O56" s="50" t="s">
        <v>119</v>
      </c>
    </row>
    <row r="57" spans="1:15" x14ac:dyDescent="0.3">
      <c r="A57" s="51" t="s">
        <v>63</v>
      </c>
      <c r="B57" s="52">
        <v>2</v>
      </c>
      <c r="C57" s="52">
        <v>2</v>
      </c>
      <c r="D57" s="52">
        <v>4</v>
      </c>
      <c r="E57" s="52">
        <v>1</v>
      </c>
      <c r="F57" s="52">
        <v>1</v>
      </c>
      <c r="G57" s="52">
        <v>4</v>
      </c>
      <c r="H57" s="52">
        <v>4</v>
      </c>
      <c r="I57" s="52">
        <v>2</v>
      </c>
      <c r="J57" s="52">
        <v>2</v>
      </c>
      <c r="K57" s="52">
        <v>3</v>
      </c>
      <c r="L57" s="52">
        <v>4</v>
      </c>
      <c r="M57" s="48">
        <f t="shared" si="0"/>
        <v>29</v>
      </c>
      <c r="N57" s="49">
        <f>Table1[[#This Row],[Skor]]/44*100</f>
        <v>65.909090909090907</v>
      </c>
      <c r="O57" s="50" t="s">
        <v>119</v>
      </c>
    </row>
    <row r="58" spans="1:15" x14ac:dyDescent="0.3">
      <c r="A58" s="46" t="s">
        <v>64</v>
      </c>
      <c r="B58" s="47">
        <v>4</v>
      </c>
      <c r="C58" s="47">
        <v>4</v>
      </c>
      <c r="D58" s="47">
        <v>4</v>
      </c>
      <c r="E58" s="47">
        <v>4</v>
      </c>
      <c r="F58" s="47">
        <v>4</v>
      </c>
      <c r="G58" s="47">
        <v>3</v>
      </c>
      <c r="H58" s="47">
        <v>1</v>
      </c>
      <c r="I58" s="47">
        <v>3</v>
      </c>
      <c r="J58" s="47">
        <v>3</v>
      </c>
      <c r="K58" s="47">
        <v>3</v>
      </c>
      <c r="L58" s="47">
        <v>4</v>
      </c>
      <c r="M58" s="48">
        <f t="shared" si="0"/>
        <v>37</v>
      </c>
      <c r="N58" s="49">
        <f>Table1[[#This Row],[Skor]]/44*100</f>
        <v>84.090909090909093</v>
      </c>
      <c r="O58" s="50" t="s">
        <v>118</v>
      </c>
    </row>
    <row r="59" spans="1:15" x14ac:dyDescent="0.3">
      <c r="A59" s="51" t="s">
        <v>65</v>
      </c>
      <c r="B59" s="52">
        <v>4</v>
      </c>
      <c r="C59" s="52">
        <v>4</v>
      </c>
      <c r="D59" s="52">
        <v>4</v>
      </c>
      <c r="E59" s="52">
        <v>3</v>
      </c>
      <c r="F59" s="52">
        <v>3</v>
      </c>
      <c r="G59" s="52">
        <v>4</v>
      </c>
      <c r="H59" s="52">
        <v>4</v>
      </c>
      <c r="I59" s="52">
        <v>4</v>
      </c>
      <c r="J59" s="52">
        <v>4</v>
      </c>
      <c r="K59" s="52">
        <v>1</v>
      </c>
      <c r="L59" s="52">
        <v>4</v>
      </c>
      <c r="M59" s="48">
        <f t="shared" si="0"/>
        <v>39</v>
      </c>
      <c r="N59" s="49">
        <f>Table1[[#This Row],[Skor]]/44*100</f>
        <v>88.63636363636364</v>
      </c>
      <c r="O59" s="50" t="s">
        <v>118</v>
      </c>
    </row>
    <row r="60" spans="1:15" x14ac:dyDescent="0.3">
      <c r="A60" s="46" t="s">
        <v>66</v>
      </c>
      <c r="B60" s="47">
        <v>1</v>
      </c>
      <c r="C60" s="47">
        <v>1</v>
      </c>
      <c r="D60" s="47">
        <v>4</v>
      </c>
      <c r="E60" s="47">
        <v>3</v>
      </c>
      <c r="F60" s="47">
        <v>3</v>
      </c>
      <c r="G60" s="47">
        <v>3</v>
      </c>
      <c r="H60" s="47">
        <v>3</v>
      </c>
      <c r="I60" s="47">
        <v>4</v>
      </c>
      <c r="J60" s="47">
        <v>4</v>
      </c>
      <c r="K60" s="47">
        <v>2</v>
      </c>
      <c r="L60" s="47">
        <v>3</v>
      </c>
      <c r="M60" s="48">
        <f t="shared" si="0"/>
        <v>31</v>
      </c>
      <c r="N60" s="49">
        <f>Table1[[#This Row],[Skor]]/44*100</f>
        <v>70.454545454545453</v>
      </c>
      <c r="O60" s="50" t="s">
        <v>119</v>
      </c>
    </row>
    <row r="61" spans="1:15" x14ac:dyDescent="0.3">
      <c r="A61" s="51" t="s">
        <v>67</v>
      </c>
      <c r="B61" s="52">
        <v>1</v>
      </c>
      <c r="C61" s="52">
        <v>1</v>
      </c>
      <c r="D61" s="52">
        <v>4</v>
      </c>
      <c r="E61" s="52">
        <v>1</v>
      </c>
      <c r="F61" s="52">
        <v>1</v>
      </c>
      <c r="G61" s="52">
        <v>2</v>
      </c>
      <c r="H61" s="52">
        <v>2</v>
      </c>
      <c r="I61" s="52">
        <v>1</v>
      </c>
      <c r="J61" s="52">
        <v>1</v>
      </c>
      <c r="K61" s="52">
        <v>1</v>
      </c>
      <c r="L61" s="52">
        <v>2</v>
      </c>
      <c r="M61" s="48">
        <f t="shared" si="0"/>
        <v>17</v>
      </c>
      <c r="N61" s="49">
        <f>Table1[[#This Row],[Skor]]/44*100</f>
        <v>38.636363636363633</v>
      </c>
      <c r="O61" s="50" t="s">
        <v>121</v>
      </c>
    </row>
    <row r="62" spans="1:15" x14ac:dyDescent="0.3">
      <c r="A62" s="46" t="s">
        <v>68</v>
      </c>
      <c r="B62" s="47">
        <v>1</v>
      </c>
      <c r="C62" s="47">
        <v>1</v>
      </c>
      <c r="D62" s="47">
        <v>3</v>
      </c>
      <c r="E62" s="47">
        <v>4</v>
      </c>
      <c r="F62" s="47">
        <v>4</v>
      </c>
      <c r="G62" s="47">
        <v>3</v>
      </c>
      <c r="H62" s="47">
        <v>3</v>
      </c>
      <c r="I62" s="47">
        <v>4</v>
      </c>
      <c r="J62" s="47">
        <v>4</v>
      </c>
      <c r="K62" s="47">
        <v>3</v>
      </c>
      <c r="L62" s="47">
        <v>1</v>
      </c>
      <c r="M62" s="48">
        <f t="shared" si="0"/>
        <v>31</v>
      </c>
      <c r="N62" s="49">
        <f>Table1[[#This Row],[Skor]]/44*100</f>
        <v>70.454545454545453</v>
      </c>
      <c r="O62" s="50" t="s">
        <v>119</v>
      </c>
    </row>
    <row r="63" spans="1:15" x14ac:dyDescent="0.3">
      <c r="A63" s="51" t="s">
        <v>69</v>
      </c>
      <c r="B63" s="52">
        <v>4</v>
      </c>
      <c r="C63" s="52">
        <v>4</v>
      </c>
      <c r="D63" s="52">
        <v>4</v>
      </c>
      <c r="E63" s="52">
        <v>1</v>
      </c>
      <c r="F63" s="52">
        <v>2</v>
      </c>
      <c r="G63" s="52">
        <v>3</v>
      </c>
      <c r="H63" s="52">
        <v>3</v>
      </c>
      <c r="I63" s="52">
        <v>2</v>
      </c>
      <c r="J63" s="52">
        <v>2</v>
      </c>
      <c r="K63" s="52">
        <v>2</v>
      </c>
      <c r="L63" s="52">
        <v>4</v>
      </c>
      <c r="M63" s="48">
        <f t="shared" si="0"/>
        <v>31</v>
      </c>
      <c r="N63" s="49">
        <f>Table1[[#This Row],[Skor]]/44*100</f>
        <v>70.454545454545453</v>
      </c>
      <c r="O63" s="50" t="s">
        <v>119</v>
      </c>
    </row>
    <row r="64" spans="1:15" x14ac:dyDescent="0.3">
      <c r="A64" s="46" t="s">
        <v>70</v>
      </c>
      <c r="B64" s="47">
        <v>1</v>
      </c>
      <c r="C64" s="47">
        <v>1</v>
      </c>
      <c r="D64" s="47">
        <v>4</v>
      </c>
      <c r="E64" s="47">
        <v>4</v>
      </c>
      <c r="F64" s="47">
        <v>4</v>
      </c>
      <c r="G64" s="47">
        <v>2</v>
      </c>
      <c r="H64" s="47">
        <v>2</v>
      </c>
      <c r="I64" s="47">
        <v>4</v>
      </c>
      <c r="J64" s="47">
        <v>4</v>
      </c>
      <c r="K64" s="47">
        <v>4</v>
      </c>
      <c r="L64" s="47">
        <v>1</v>
      </c>
      <c r="M64" s="48">
        <f t="shared" si="0"/>
        <v>31</v>
      </c>
      <c r="N64" s="49">
        <f>Table1[[#This Row],[Skor]]/44*100</f>
        <v>70.454545454545453</v>
      </c>
      <c r="O64" s="50" t="s">
        <v>119</v>
      </c>
    </row>
    <row r="65" spans="1:15" x14ac:dyDescent="0.3">
      <c r="A65" s="51" t="s">
        <v>71</v>
      </c>
      <c r="B65" s="52">
        <v>1</v>
      </c>
      <c r="C65" s="52">
        <v>1</v>
      </c>
      <c r="D65" s="52">
        <v>4</v>
      </c>
      <c r="E65" s="52">
        <v>4</v>
      </c>
      <c r="F65" s="52">
        <v>4</v>
      </c>
      <c r="G65" s="52">
        <v>4</v>
      </c>
      <c r="H65" s="52">
        <v>2</v>
      </c>
      <c r="I65" s="52">
        <v>4</v>
      </c>
      <c r="J65" s="52">
        <v>4</v>
      </c>
      <c r="K65" s="52">
        <v>3</v>
      </c>
      <c r="L65" s="52">
        <v>1</v>
      </c>
      <c r="M65" s="48">
        <f t="shared" si="0"/>
        <v>32</v>
      </c>
      <c r="N65" s="49">
        <f>Table1[[#This Row],[Skor]]/44*100</f>
        <v>72.727272727272734</v>
      </c>
      <c r="O65" s="50" t="s">
        <v>119</v>
      </c>
    </row>
    <row r="66" spans="1:15" x14ac:dyDescent="0.3">
      <c r="A66" s="46" t="s">
        <v>72</v>
      </c>
      <c r="B66" s="47">
        <v>1</v>
      </c>
      <c r="C66" s="47">
        <v>1</v>
      </c>
      <c r="D66" s="47">
        <v>4</v>
      </c>
      <c r="E66" s="47">
        <v>4</v>
      </c>
      <c r="F66" s="47">
        <v>4</v>
      </c>
      <c r="G66" s="47">
        <v>2</v>
      </c>
      <c r="H66" s="47">
        <v>2</v>
      </c>
      <c r="I66" s="47">
        <v>4</v>
      </c>
      <c r="J66" s="47">
        <v>4</v>
      </c>
      <c r="K66" s="47">
        <v>3</v>
      </c>
      <c r="L66" s="47">
        <v>1</v>
      </c>
      <c r="M66" s="48">
        <f t="shared" si="0"/>
        <v>30</v>
      </c>
      <c r="N66" s="49">
        <f>Table1[[#This Row],[Skor]]/44*100</f>
        <v>68.181818181818173</v>
      </c>
      <c r="O66" s="50" t="s">
        <v>119</v>
      </c>
    </row>
    <row r="67" spans="1:15" x14ac:dyDescent="0.3">
      <c r="A67" s="51" t="s">
        <v>73</v>
      </c>
      <c r="B67" s="52">
        <v>1</v>
      </c>
      <c r="C67" s="52">
        <v>1</v>
      </c>
      <c r="D67" s="52">
        <v>4</v>
      </c>
      <c r="E67" s="52">
        <v>4</v>
      </c>
      <c r="F67" s="52">
        <v>4</v>
      </c>
      <c r="G67" s="52">
        <v>3</v>
      </c>
      <c r="H67" s="52">
        <v>2</v>
      </c>
      <c r="I67" s="52">
        <v>4</v>
      </c>
      <c r="J67" s="52">
        <v>4</v>
      </c>
      <c r="K67" s="52">
        <v>3</v>
      </c>
      <c r="L67" s="52">
        <v>2</v>
      </c>
      <c r="M67" s="48">
        <f t="shared" si="0"/>
        <v>32</v>
      </c>
      <c r="N67" s="49">
        <f>Table1[[#This Row],[Skor]]/44*100</f>
        <v>72.727272727272734</v>
      </c>
      <c r="O67" s="50" t="s">
        <v>119</v>
      </c>
    </row>
    <row r="68" spans="1:15" x14ac:dyDescent="0.3">
      <c r="A68" s="46" t="s">
        <v>74</v>
      </c>
      <c r="B68" s="47">
        <v>1</v>
      </c>
      <c r="C68" s="47">
        <v>1</v>
      </c>
      <c r="D68" s="47">
        <v>4</v>
      </c>
      <c r="E68" s="47">
        <v>4</v>
      </c>
      <c r="F68" s="47">
        <v>4</v>
      </c>
      <c r="G68" s="47">
        <v>3</v>
      </c>
      <c r="H68" s="47">
        <v>2</v>
      </c>
      <c r="I68" s="47">
        <v>1</v>
      </c>
      <c r="J68" s="47">
        <v>1</v>
      </c>
      <c r="K68" s="47">
        <v>1</v>
      </c>
      <c r="L68" s="47">
        <v>1</v>
      </c>
      <c r="M68" s="48">
        <f t="shared" si="0"/>
        <v>23</v>
      </c>
      <c r="N68" s="49">
        <f>Table1[[#This Row],[Skor]]/44*100</f>
        <v>52.272727272727273</v>
      </c>
      <c r="O68" s="50" t="s">
        <v>120</v>
      </c>
    </row>
    <row r="69" spans="1:15" x14ac:dyDescent="0.3">
      <c r="A69" s="51" t="s">
        <v>75</v>
      </c>
      <c r="B69" s="52">
        <v>1</v>
      </c>
      <c r="C69" s="52">
        <v>1</v>
      </c>
      <c r="D69" s="52">
        <v>1</v>
      </c>
      <c r="E69" s="52">
        <v>2</v>
      </c>
      <c r="F69" s="52">
        <v>2</v>
      </c>
      <c r="G69" s="52">
        <v>4</v>
      </c>
      <c r="H69" s="52">
        <v>2</v>
      </c>
      <c r="I69" s="52">
        <v>3</v>
      </c>
      <c r="J69" s="52">
        <v>3</v>
      </c>
      <c r="K69" s="52">
        <v>3</v>
      </c>
      <c r="L69" s="52">
        <v>1</v>
      </c>
      <c r="M69" s="48">
        <f t="shared" ref="M69:M98" si="1">SUM(B69:L69)</f>
        <v>23</v>
      </c>
      <c r="N69" s="49">
        <f>Table1[[#This Row],[Skor]]/44*100</f>
        <v>52.272727272727273</v>
      </c>
      <c r="O69" s="50" t="s">
        <v>120</v>
      </c>
    </row>
    <row r="70" spans="1:15" x14ac:dyDescent="0.3">
      <c r="A70" s="46" t="s">
        <v>76</v>
      </c>
      <c r="B70" s="47">
        <v>4</v>
      </c>
      <c r="C70" s="47">
        <v>4</v>
      </c>
      <c r="D70" s="47">
        <v>4</v>
      </c>
      <c r="E70" s="47">
        <v>1</v>
      </c>
      <c r="F70" s="47">
        <v>1</v>
      </c>
      <c r="G70" s="47">
        <v>1</v>
      </c>
      <c r="H70" s="47">
        <v>1</v>
      </c>
      <c r="I70" s="47">
        <v>4</v>
      </c>
      <c r="J70" s="47">
        <v>4</v>
      </c>
      <c r="K70" s="47">
        <v>2</v>
      </c>
      <c r="L70" s="47">
        <v>3</v>
      </c>
      <c r="M70" s="48">
        <f t="shared" si="1"/>
        <v>29</v>
      </c>
      <c r="N70" s="49">
        <f>Table1[[#This Row],[Skor]]/44*100</f>
        <v>65.909090909090907</v>
      </c>
      <c r="O70" s="50" t="s">
        <v>119</v>
      </c>
    </row>
    <row r="71" spans="1:15" x14ac:dyDescent="0.3">
      <c r="A71" s="51" t="s">
        <v>77</v>
      </c>
      <c r="B71" s="52">
        <v>4</v>
      </c>
      <c r="C71" s="52">
        <v>4</v>
      </c>
      <c r="D71" s="52">
        <v>4</v>
      </c>
      <c r="E71" s="52">
        <v>1</v>
      </c>
      <c r="F71" s="52">
        <v>1</v>
      </c>
      <c r="G71" s="52">
        <v>2</v>
      </c>
      <c r="H71" s="52">
        <v>2</v>
      </c>
      <c r="I71" s="52">
        <v>1</v>
      </c>
      <c r="J71" s="52">
        <v>1</v>
      </c>
      <c r="K71" s="52">
        <v>2</v>
      </c>
      <c r="L71" s="52">
        <v>3</v>
      </c>
      <c r="M71" s="48">
        <f t="shared" si="1"/>
        <v>25</v>
      </c>
      <c r="N71" s="49">
        <f>Table1[[#This Row],[Skor]]/44*100</f>
        <v>56.81818181818182</v>
      </c>
      <c r="O71" s="50" t="s">
        <v>120</v>
      </c>
    </row>
    <row r="72" spans="1:15" x14ac:dyDescent="0.3">
      <c r="A72" s="46" t="s">
        <v>78</v>
      </c>
      <c r="B72" s="47">
        <v>1</v>
      </c>
      <c r="C72" s="47">
        <v>1</v>
      </c>
      <c r="D72" s="47">
        <v>4</v>
      </c>
      <c r="E72" s="47">
        <v>1</v>
      </c>
      <c r="F72" s="47">
        <v>1</v>
      </c>
      <c r="G72" s="47">
        <v>1</v>
      </c>
      <c r="H72" s="47">
        <v>1</v>
      </c>
      <c r="I72" s="47">
        <v>1</v>
      </c>
      <c r="J72" s="47">
        <v>1</v>
      </c>
      <c r="K72" s="47">
        <v>2</v>
      </c>
      <c r="L72" s="47">
        <v>2</v>
      </c>
      <c r="M72" s="48">
        <f t="shared" si="1"/>
        <v>16</v>
      </c>
      <c r="N72" s="49">
        <f>Table1[[#This Row],[Skor]]/44*100</f>
        <v>36.363636363636367</v>
      </c>
      <c r="O72" s="50" t="s">
        <v>121</v>
      </c>
    </row>
    <row r="73" spans="1:15" x14ac:dyDescent="0.3">
      <c r="A73" s="51" t="s">
        <v>79</v>
      </c>
      <c r="B73" s="52">
        <v>1</v>
      </c>
      <c r="C73" s="52">
        <v>1</v>
      </c>
      <c r="D73" s="52">
        <v>4</v>
      </c>
      <c r="E73" s="52">
        <v>1</v>
      </c>
      <c r="F73" s="52">
        <v>1</v>
      </c>
      <c r="G73" s="52">
        <v>2</v>
      </c>
      <c r="H73" s="52">
        <v>2</v>
      </c>
      <c r="I73" s="52">
        <v>1</v>
      </c>
      <c r="J73" s="52">
        <v>1</v>
      </c>
      <c r="K73" s="52">
        <v>2</v>
      </c>
      <c r="L73" s="52">
        <v>3</v>
      </c>
      <c r="M73" s="48">
        <f t="shared" si="1"/>
        <v>19</v>
      </c>
      <c r="N73" s="49">
        <f>Table1[[#This Row],[Skor]]/44*100</f>
        <v>43.18181818181818</v>
      </c>
      <c r="O73" s="50" t="s">
        <v>120</v>
      </c>
    </row>
    <row r="74" spans="1:15" x14ac:dyDescent="0.3">
      <c r="A74" s="46" t="s">
        <v>80</v>
      </c>
      <c r="B74" s="47">
        <v>4</v>
      </c>
      <c r="C74" s="47">
        <v>4</v>
      </c>
      <c r="D74" s="47">
        <v>4</v>
      </c>
      <c r="E74" s="47">
        <v>4</v>
      </c>
      <c r="F74" s="47">
        <v>4</v>
      </c>
      <c r="G74" s="47">
        <v>4</v>
      </c>
      <c r="H74" s="47">
        <v>3</v>
      </c>
      <c r="I74" s="47">
        <v>3</v>
      </c>
      <c r="J74" s="47">
        <v>3</v>
      </c>
      <c r="K74" s="47">
        <v>3</v>
      </c>
      <c r="L74" s="47">
        <v>4</v>
      </c>
      <c r="M74" s="48">
        <f t="shared" si="1"/>
        <v>40</v>
      </c>
      <c r="N74" s="49">
        <f>Table1[[#This Row],[Skor]]/44*100</f>
        <v>90.909090909090907</v>
      </c>
      <c r="O74" s="50" t="s">
        <v>118</v>
      </c>
    </row>
    <row r="75" spans="1:15" x14ac:dyDescent="0.3">
      <c r="A75" s="51" t="s">
        <v>81</v>
      </c>
      <c r="B75" s="52">
        <v>4</v>
      </c>
      <c r="C75" s="52">
        <v>4</v>
      </c>
      <c r="D75" s="52">
        <v>4</v>
      </c>
      <c r="E75" s="52">
        <v>4</v>
      </c>
      <c r="F75" s="52">
        <v>4</v>
      </c>
      <c r="G75" s="52">
        <v>4</v>
      </c>
      <c r="H75" s="52">
        <v>4</v>
      </c>
      <c r="I75" s="52">
        <v>4</v>
      </c>
      <c r="J75" s="52">
        <v>4</v>
      </c>
      <c r="K75" s="52">
        <v>4</v>
      </c>
      <c r="L75" s="52">
        <v>4</v>
      </c>
      <c r="M75" s="48">
        <f t="shared" si="1"/>
        <v>44</v>
      </c>
      <c r="N75" s="53">
        <f>Table1[[#This Row],[Skor]]/44*100</f>
        <v>100</v>
      </c>
      <c r="O75" s="50" t="s">
        <v>118</v>
      </c>
    </row>
    <row r="76" spans="1:15" x14ac:dyDescent="0.3">
      <c r="A76" s="46" t="s">
        <v>82</v>
      </c>
      <c r="B76" s="47">
        <v>4</v>
      </c>
      <c r="C76" s="47">
        <v>4</v>
      </c>
      <c r="D76" s="47">
        <v>4</v>
      </c>
      <c r="E76" s="47">
        <v>3</v>
      </c>
      <c r="F76" s="47">
        <v>3</v>
      </c>
      <c r="G76" s="47">
        <v>4</v>
      </c>
      <c r="H76" s="47">
        <v>4</v>
      </c>
      <c r="I76" s="47">
        <v>4</v>
      </c>
      <c r="J76" s="47">
        <v>4</v>
      </c>
      <c r="K76" s="47">
        <v>4</v>
      </c>
      <c r="L76" s="47">
        <v>4</v>
      </c>
      <c r="M76" s="48">
        <f t="shared" si="1"/>
        <v>42</v>
      </c>
      <c r="N76" s="49">
        <f>Table1[[#This Row],[Skor]]/44*100</f>
        <v>95.454545454545453</v>
      </c>
      <c r="O76" s="50" t="s">
        <v>118</v>
      </c>
    </row>
    <row r="77" spans="1:15" x14ac:dyDescent="0.3">
      <c r="A77" s="51" t="s">
        <v>83</v>
      </c>
      <c r="B77" s="52">
        <v>4</v>
      </c>
      <c r="C77" s="52">
        <v>4</v>
      </c>
      <c r="D77" s="52">
        <v>4</v>
      </c>
      <c r="E77" s="52">
        <v>4</v>
      </c>
      <c r="F77" s="52">
        <v>4</v>
      </c>
      <c r="G77" s="52">
        <v>4</v>
      </c>
      <c r="H77" s="52">
        <v>4</v>
      </c>
      <c r="I77" s="52">
        <v>4</v>
      </c>
      <c r="J77" s="52">
        <v>4</v>
      </c>
      <c r="K77" s="52">
        <v>4</v>
      </c>
      <c r="L77" s="52">
        <v>4</v>
      </c>
      <c r="M77" s="48">
        <f t="shared" si="1"/>
        <v>44</v>
      </c>
      <c r="N77" s="53">
        <f>Table1[[#This Row],[Skor]]/44*100</f>
        <v>100</v>
      </c>
      <c r="O77" s="50" t="s">
        <v>118</v>
      </c>
    </row>
    <row r="78" spans="1:15" x14ac:dyDescent="0.3">
      <c r="A78" s="46" t="s">
        <v>84</v>
      </c>
      <c r="B78" s="47">
        <v>4</v>
      </c>
      <c r="C78" s="47">
        <v>4</v>
      </c>
      <c r="D78" s="47">
        <v>4</v>
      </c>
      <c r="E78" s="47">
        <v>4</v>
      </c>
      <c r="F78" s="47">
        <v>4</v>
      </c>
      <c r="G78" s="47">
        <v>4</v>
      </c>
      <c r="H78" s="47">
        <v>4</v>
      </c>
      <c r="I78" s="47">
        <v>4</v>
      </c>
      <c r="J78" s="47">
        <v>4</v>
      </c>
      <c r="K78" s="47">
        <v>4</v>
      </c>
      <c r="L78" s="47">
        <v>4</v>
      </c>
      <c r="M78" s="48">
        <f t="shared" si="1"/>
        <v>44</v>
      </c>
      <c r="N78" s="53">
        <f>Table1[[#This Row],[Skor]]/44*100</f>
        <v>100</v>
      </c>
      <c r="O78" s="50" t="s">
        <v>118</v>
      </c>
    </row>
    <row r="79" spans="1:15" x14ac:dyDescent="0.3">
      <c r="A79" s="51" t="s">
        <v>85</v>
      </c>
      <c r="B79" s="52">
        <v>4</v>
      </c>
      <c r="C79" s="52">
        <v>4</v>
      </c>
      <c r="D79" s="52">
        <v>4</v>
      </c>
      <c r="E79" s="52">
        <v>4</v>
      </c>
      <c r="F79" s="52">
        <v>4</v>
      </c>
      <c r="G79" s="52">
        <v>2</v>
      </c>
      <c r="H79" s="52">
        <v>2</v>
      </c>
      <c r="I79" s="52">
        <v>3</v>
      </c>
      <c r="J79" s="52">
        <v>3</v>
      </c>
      <c r="K79" s="52">
        <v>1</v>
      </c>
      <c r="L79" s="52">
        <v>1</v>
      </c>
      <c r="M79" s="48">
        <f t="shared" si="1"/>
        <v>32</v>
      </c>
      <c r="N79" s="49">
        <f>Table1[[#This Row],[Skor]]/44*100</f>
        <v>72.727272727272734</v>
      </c>
      <c r="O79" s="50" t="s">
        <v>119</v>
      </c>
    </row>
    <row r="80" spans="1:15" x14ac:dyDescent="0.3">
      <c r="A80" s="46" t="s">
        <v>86</v>
      </c>
      <c r="B80" s="47">
        <v>4</v>
      </c>
      <c r="C80" s="47">
        <v>4</v>
      </c>
      <c r="D80" s="47">
        <v>4</v>
      </c>
      <c r="E80" s="47">
        <v>4</v>
      </c>
      <c r="F80" s="47">
        <v>4</v>
      </c>
      <c r="G80" s="47">
        <v>4</v>
      </c>
      <c r="H80" s="47">
        <v>4</v>
      </c>
      <c r="I80" s="47">
        <v>4</v>
      </c>
      <c r="J80" s="47">
        <v>4</v>
      </c>
      <c r="K80" s="47">
        <v>4</v>
      </c>
      <c r="L80" s="47">
        <v>4</v>
      </c>
      <c r="M80" s="48">
        <f t="shared" si="1"/>
        <v>44</v>
      </c>
      <c r="N80" s="53">
        <f>Table1[[#This Row],[Skor]]/44*100</f>
        <v>100</v>
      </c>
      <c r="O80" s="50" t="s">
        <v>118</v>
      </c>
    </row>
    <row r="81" spans="1:15" x14ac:dyDescent="0.3">
      <c r="A81" s="51" t="s">
        <v>87</v>
      </c>
      <c r="B81" s="52">
        <v>4</v>
      </c>
      <c r="C81" s="52">
        <v>4</v>
      </c>
      <c r="D81" s="52">
        <v>4</v>
      </c>
      <c r="E81" s="52">
        <v>4</v>
      </c>
      <c r="F81" s="52">
        <v>4</v>
      </c>
      <c r="G81" s="52">
        <v>4</v>
      </c>
      <c r="H81" s="52">
        <v>4</v>
      </c>
      <c r="I81" s="52">
        <v>4</v>
      </c>
      <c r="J81" s="52">
        <v>4</v>
      </c>
      <c r="K81" s="52">
        <v>4</v>
      </c>
      <c r="L81" s="52">
        <v>4</v>
      </c>
      <c r="M81" s="48">
        <f t="shared" si="1"/>
        <v>44</v>
      </c>
      <c r="N81" s="53">
        <f>Table1[[#This Row],[Skor]]/44*100</f>
        <v>100</v>
      </c>
      <c r="O81" s="50" t="s">
        <v>118</v>
      </c>
    </row>
    <row r="82" spans="1:15" x14ac:dyDescent="0.3">
      <c r="A82" s="46" t="s">
        <v>88</v>
      </c>
      <c r="B82" s="47">
        <v>4</v>
      </c>
      <c r="C82" s="47">
        <v>4</v>
      </c>
      <c r="D82" s="47">
        <v>4</v>
      </c>
      <c r="E82" s="47">
        <v>4</v>
      </c>
      <c r="F82" s="47">
        <v>4</v>
      </c>
      <c r="G82" s="47">
        <v>4</v>
      </c>
      <c r="H82" s="47">
        <v>4</v>
      </c>
      <c r="I82" s="47">
        <v>4</v>
      </c>
      <c r="J82" s="47">
        <v>4</v>
      </c>
      <c r="K82" s="47">
        <v>4</v>
      </c>
      <c r="L82" s="47">
        <v>4</v>
      </c>
      <c r="M82" s="48">
        <f t="shared" si="1"/>
        <v>44</v>
      </c>
      <c r="N82" s="53">
        <f>Table1[[#This Row],[Skor]]/44*100</f>
        <v>100</v>
      </c>
      <c r="O82" s="50" t="s">
        <v>118</v>
      </c>
    </row>
    <row r="83" spans="1:15" x14ac:dyDescent="0.3">
      <c r="A83" s="51" t="s">
        <v>89</v>
      </c>
      <c r="B83" s="52">
        <v>4</v>
      </c>
      <c r="C83" s="52">
        <v>4</v>
      </c>
      <c r="D83" s="52">
        <v>4</v>
      </c>
      <c r="E83" s="52">
        <v>4</v>
      </c>
      <c r="F83" s="52">
        <v>4</v>
      </c>
      <c r="G83" s="52">
        <v>4</v>
      </c>
      <c r="H83" s="52">
        <v>4</v>
      </c>
      <c r="I83" s="52">
        <v>4</v>
      </c>
      <c r="J83" s="52">
        <v>4</v>
      </c>
      <c r="K83" s="52">
        <v>2</v>
      </c>
      <c r="L83" s="52">
        <v>4</v>
      </c>
      <c r="M83" s="48">
        <f t="shared" si="1"/>
        <v>42</v>
      </c>
      <c r="N83" s="49">
        <f>Table1[[#This Row],[Skor]]/44*100</f>
        <v>95.454545454545453</v>
      </c>
      <c r="O83" s="50" t="s">
        <v>118</v>
      </c>
    </row>
    <row r="84" spans="1:15" x14ac:dyDescent="0.3">
      <c r="A84" s="46" t="s">
        <v>90</v>
      </c>
      <c r="B84" s="47">
        <v>4</v>
      </c>
      <c r="C84" s="47">
        <v>4</v>
      </c>
      <c r="D84" s="47">
        <v>3</v>
      </c>
      <c r="E84" s="47">
        <v>4</v>
      </c>
      <c r="F84" s="47">
        <v>4</v>
      </c>
      <c r="G84" s="47">
        <v>4</v>
      </c>
      <c r="H84" s="47">
        <v>4</v>
      </c>
      <c r="I84" s="47">
        <v>3</v>
      </c>
      <c r="J84" s="47">
        <v>4</v>
      </c>
      <c r="K84" s="47">
        <v>4</v>
      </c>
      <c r="L84" s="47">
        <v>4</v>
      </c>
      <c r="M84" s="48">
        <f t="shared" si="1"/>
        <v>42</v>
      </c>
      <c r="N84" s="49">
        <f>Table1[[#This Row],[Skor]]/44*100</f>
        <v>95.454545454545453</v>
      </c>
      <c r="O84" s="50" t="s">
        <v>118</v>
      </c>
    </row>
    <row r="85" spans="1:15" x14ac:dyDescent="0.3">
      <c r="A85" s="51" t="s">
        <v>91</v>
      </c>
      <c r="B85" s="52">
        <v>4</v>
      </c>
      <c r="C85" s="52">
        <v>4</v>
      </c>
      <c r="D85" s="52">
        <v>4</v>
      </c>
      <c r="E85" s="52">
        <v>4</v>
      </c>
      <c r="F85" s="52">
        <v>4</v>
      </c>
      <c r="G85" s="52">
        <v>4</v>
      </c>
      <c r="H85" s="52">
        <v>4</v>
      </c>
      <c r="I85" s="52">
        <v>4</v>
      </c>
      <c r="J85" s="52">
        <v>4</v>
      </c>
      <c r="K85" s="52">
        <v>4</v>
      </c>
      <c r="L85" s="52">
        <v>4</v>
      </c>
      <c r="M85" s="48">
        <f t="shared" si="1"/>
        <v>44</v>
      </c>
      <c r="N85" s="53">
        <f>Table1[[#This Row],[Skor]]/44*100</f>
        <v>100</v>
      </c>
      <c r="O85" s="50" t="s">
        <v>118</v>
      </c>
    </row>
    <row r="86" spans="1:15" x14ac:dyDescent="0.3">
      <c r="A86" s="46" t="s">
        <v>92</v>
      </c>
      <c r="B86" s="47">
        <v>4</v>
      </c>
      <c r="C86" s="47">
        <v>4</v>
      </c>
      <c r="D86" s="47">
        <v>4</v>
      </c>
      <c r="E86" s="47">
        <v>4</v>
      </c>
      <c r="F86" s="47">
        <v>4</v>
      </c>
      <c r="G86" s="47">
        <v>4</v>
      </c>
      <c r="H86" s="47">
        <v>4</v>
      </c>
      <c r="I86" s="47">
        <v>3</v>
      </c>
      <c r="J86" s="47">
        <v>4</v>
      </c>
      <c r="K86" s="47">
        <v>3</v>
      </c>
      <c r="L86" s="47">
        <v>4</v>
      </c>
      <c r="M86" s="48">
        <f t="shared" si="1"/>
        <v>42</v>
      </c>
      <c r="N86" s="49">
        <f>Table1[[#This Row],[Skor]]/44*100</f>
        <v>95.454545454545453</v>
      </c>
      <c r="O86" s="50" t="s">
        <v>118</v>
      </c>
    </row>
    <row r="87" spans="1:15" x14ac:dyDescent="0.3">
      <c r="A87" s="51" t="s">
        <v>93</v>
      </c>
      <c r="B87" s="52">
        <v>4</v>
      </c>
      <c r="C87" s="52">
        <v>4</v>
      </c>
      <c r="D87" s="52">
        <v>4</v>
      </c>
      <c r="E87" s="52">
        <v>4</v>
      </c>
      <c r="F87" s="52">
        <v>4</v>
      </c>
      <c r="G87" s="52">
        <v>4</v>
      </c>
      <c r="H87" s="52">
        <v>4</v>
      </c>
      <c r="I87" s="52">
        <v>4</v>
      </c>
      <c r="J87" s="52">
        <v>4</v>
      </c>
      <c r="K87" s="52">
        <v>3</v>
      </c>
      <c r="L87" s="52">
        <v>4</v>
      </c>
      <c r="M87" s="48">
        <f t="shared" si="1"/>
        <v>43</v>
      </c>
      <c r="N87" s="49">
        <f>Table1[[#This Row],[Skor]]/44*100</f>
        <v>97.727272727272734</v>
      </c>
      <c r="O87" s="50" t="s">
        <v>118</v>
      </c>
    </row>
    <row r="88" spans="1:15" x14ac:dyDescent="0.3">
      <c r="A88" s="46" t="s">
        <v>94</v>
      </c>
      <c r="B88" s="47">
        <v>4</v>
      </c>
      <c r="C88" s="47">
        <v>4</v>
      </c>
      <c r="D88" s="47">
        <v>4</v>
      </c>
      <c r="E88" s="47">
        <v>4</v>
      </c>
      <c r="F88" s="47">
        <v>4</v>
      </c>
      <c r="G88" s="47">
        <v>4</v>
      </c>
      <c r="H88" s="47">
        <v>4</v>
      </c>
      <c r="I88" s="47">
        <v>4</v>
      </c>
      <c r="J88" s="47">
        <v>4</v>
      </c>
      <c r="K88" s="47">
        <v>4</v>
      </c>
      <c r="L88" s="47">
        <v>4</v>
      </c>
      <c r="M88" s="48">
        <f t="shared" si="1"/>
        <v>44</v>
      </c>
      <c r="N88" s="53">
        <f>Table1[[#This Row],[Skor]]/44*100</f>
        <v>100</v>
      </c>
      <c r="O88" s="50" t="s">
        <v>118</v>
      </c>
    </row>
    <row r="89" spans="1:15" x14ac:dyDescent="0.3">
      <c r="A89" s="51" t="s">
        <v>95</v>
      </c>
      <c r="B89" s="52">
        <v>4</v>
      </c>
      <c r="C89" s="52">
        <v>3</v>
      </c>
      <c r="D89" s="52">
        <v>4</v>
      </c>
      <c r="E89" s="52">
        <v>4</v>
      </c>
      <c r="F89" s="52">
        <v>4</v>
      </c>
      <c r="G89" s="52">
        <v>4</v>
      </c>
      <c r="H89" s="52">
        <v>4</v>
      </c>
      <c r="I89" s="52">
        <v>4</v>
      </c>
      <c r="J89" s="52">
        <v>4</v>
      </c>
      <c r="K89" s="52">
        <v>4</v>
      </c>
      <c r="L89" s="52">
        <v>4</v>
      </c>
      <c r="M89" s="48">
        <f t="shared" si="1"/>
        <v>43</v>
      </c>
      <c r="N89" s="49">
        <f>Table1[[#This Row],[Skor]]/44*100</f>
        <v>97.727272727272734</v>
      </c>
      <c r="O89" s="50" t="s">
        <v>118</v>
      </c>
    </row>
    <row r="90" spans="1:15" x14ac:dyDescent="0.3">
      <c r="A90" s="46" t="s">
        <v>96</v>
      </c>
      <c r="B90" s="47">
        <v>4</v>
      </c>
      <c r="C90" s="47">
        <v>4</v>
      </c>
      <c r="D90" s="47">
        <v>2</v>
      </c>
      <c r="E90" s="47">
        <v>4</v>
      </c>
      <c r="F90" s="47">
        <v>4</v>
      </c>
      <c r="G90" s="47">
        <v>1</v>
      </c>
      <c r="H90" s="47">
        <v>1</v>
      </c>
      <c r="I90" s="47">
        <v>3</v>
      </c>
      <c r="J90" s="47">
        <v>2</v>
      </c>
      <c r="K90" s="47">
        <v>4</v>
      </c>
      <c r="L90" s="47">
        <v>1</v>
      </c>
      <c r="M90" s="48">
        <f t="shared" si="1"/>
        <v>30</v>
      </c>
      <c r="N90" s="49">
        <f>Table1[[#This Row],[Skor]]/44*100</f>
        <v>68.181818181818173</v>
      </c>
      <c r="O90" s="50" t="s">
        <v>119</v>
      </c>
    </row>
    <row r="91" spans="1:15" x14ac:dyDescent="0.3">
      <c r="A91" s="51" t="s">
        <v>97</v>
      </c>
      <c r="B91" s="52">
        <v>4</v>
      </c>
      <c r="C91" s="52">
        <v>4</v>
      </c>
      <c r="D91" s="52">
        <v>4</v>
      </c>
      <c r="E91" s="52">
        <v>4</v>
      </c>
      <c r="F91" s="52">
        <v>4</v>
      </c>
      <c r="G91" s="52">
        <v>4</v>
      </c>
      <c r="H91" s="52">
        <v>4</v>
      </c>
      <c r="I91" s="52">
        <v>3</v>
      </c>
      <c r="J91" s="52">
        <v>3</v>
      </c>
      <c r="K91" s="52">
        <v>2</v>
      </c>
      <c r="L91" s="52">
        <v>2</v>
      </c>
      <c r="M91" s="48">
        <f t="shared" si="1"/>
        <v>38</v>
      </c>
      <c r="N91" s="49">
        <f>Table1[[#This Row],[Skor]]/44*100</f>
        <v>86.36363636363636</v>
      </c>
      <c r="O91" s="50" t="s">
        <v>118</v>
      </c>
    </row>
    <row r="92" spans="1:15" x14ac:dyDescent="0.3">
      <c r="A92" s="46" t="s">
        <v>98</v>
      </c>
      <c r="B92" s="47">
        <v>1</v>
      </c>
      <c r="C92" s="47">
        <v>2</v>
      </c>
      <c r="D92" s="47">
        <v>2</v>
      </c>
      <c r="E92" s="47">
        <v>4</v>
      </c>
      <c r="F92" s="47">
        <v>4</v>
      </c>
      <c r="G92" s="47">
        <v>4</v>
      </c>
      <c r="H92" s="47">
        <v>4</v>
      </c>
      <c r="I92" s="47">
        <v>3</v>
      </c>
      <c r="J92" s="47">
        <v>3</v>
      </c>
      <c r="K92" s="47">
        <v>4</v>
      </c>
      <c r="L92" s="47">
        <v>4</v>
      </c>
      <c r="M92" s="48">
        <f t="shared" si="1"/>
        <v>35</v>
      </c>
      <c r="N92" s="49">
        <f>Table1[[#This Row],[Skor]]/44*100</f>
        <v>79.545454545454547</v>
      </c>
      <c r="O92" s="50" t="s">
        <v>119</v>
      </c>
    </row>
    <row r="93" spans="1:15" x14ac:dyDescent="0.3">
      <c r="A93" s="51" t="s">
        <v>99</v>
      </c>
      <c r="B93" s="52">
        <v>4</v>
      </c>
      <c r="C93" s="52">
        <v>4</v>
      </c>
      <c r="D93" s="52">
        <v>4</v>
      </c>
      <c r="E93" s="52">
        <v>4</v>
      </c>
      <c r="F93" s="52">
        <v>4</v>
      </c>
      <c r="G93" s="52">
        <v>1</v>
      </c>
      <c r="H93" s="52">
        <v>1</v>
      </c>
      <c r="I93" s="52">
        <v>3</v>
      </c>
      <c r="J93" s="52">
        <v>3</v>
      </c>
      <c r="K93" s="52">
        <v>2</v>
      </c>
      <c r="L93" s="52">
        <v>4</v>
      </c>
      <c r="M93" s="48">
        <f t="shared" si="1"/>
        <v>34</v>
      </c>
      <c r="N93" s="49">
        <f>Table1[[#This Row],[Skor]]/44*100</f>
        <v>77.272727272727266</v>
      </c>
      <c r="O93" s="50" t="s">
        <v>119</v>
      </c>
    </row>
    <row r="94" spans="1:15" x14ac:dyDescent="0.3">
      <c r="A94" s="46" t="s">
        <v>100</v>
      </c>
      <c r="B94" s="47">
        <v>4</v>
      </c>
      <c r="C94" s="47">
        <v>4</v>
      </c>
      <c r="D94" s="47">
        <v>4</v>
      </c>
      <c r="E94" s="47">
        <v>4</v>
      </c>
      <c r="F94" s="47">
        <v>4</v>
      </c>
      <c r="G94" s="47">
        <v>3</v>
      </c>
      <c r="H94" s="47">
        <v>1</v>
      </c>
      <c r="I94" s="47">
        <v>4</v>
      </c>
      <c r="J94" s="47">
        <v>4</v>
      </c>
      <c r="K94" s="47">
        <v>3</v>
      </c>
      <c r="L94" s="47">
        <v>1</v>
      </c>
      <c r="M94" s="48">
        <f t="shared" si="1"/>
        <v>36</v>
      </c>
      <c r="N94" s="49">
        <f>Table1[[#This Row],[Skor]]/44*100</f>
        <v>81.818181818181827</v>
      </c>
      <c r="O94" s="50" t="s">
        <v>119</v>
      </c>
    </row>
    <row r="95" spans="1:15" x14ac:dyDescent="0.3">
      <c r="A95" s="51" t="s">
        <v>101</v>
      </c>
      <c r="B95" s="52">
        <v>1</v>
      </c>
      <c r="C95" s="52">
        <v>1</v>
      </c>
      <c r="D95" s="52">
        <v>1</v>
      </c>
      <c r="E95" s="52">
        <v>1</v>
      </c>
      <c r="F95" s="52">
        <v>1</v>
      </c>
      <c r="G95" s="52">
        <v>3</v>
      </c>
      <c r="H95" s="52">
        <v>1</v>
      </c>
      <c r="I95" s="52">
        <v>3</v>
      </c>
      <c r="J95" s="52">
        <v>3</v>
      </c>
      <c r="K95" s="52">
        <v>4</v>
      </c>
      <c r="L95" s="52">
        <v>1</v>
      </c>
      <c r="M95" s="48">
        <f t="shared" si="1"/>
        <v>20</v>
      </c>
      <c r="N95" s="49">
        <f>Table1[[#This Row],[Skor]]/44*100</f>
        <v>45.454545454545453</v>
      </c>
      <c r="O95" s="50" t="s">
        <v>120</v>
      </c>
    </row>
    <row r="96" spans="1:15" x14ac:dyDescent="0.3">
      <c r="A96" s="46" t="s">
        <v>9</v>
      </c>
      <c r="B96" s="47">
        <v>4</v>
      </c>
      <c r="C96" s="47">
        <v>4</v>
      </c>
      <c r="D96" s="47">
        <v>4</v>
      </c>
      <c r="E96" s="47">
        <v>4</v>
      </c>
      <c r="F96" s="47">
        <v>4</v>
      </c>
      <c r="G96" s="47">
        <v>3</v>
      </c>
      <c r="H96" s="47">
        <v>1</v>
      </c>
      <c r="I96" s="47">
        <v>4</v>
      </c>
      <c r="J96" s="47">
        <v>4</v>
      </c>
      <c r="K96" s="47">
        <v>1</v>
      </c>
      <c r="L96" s="47">
        <v>1</v>
      </c>
      <c r="M96" s="48">
        <f t="shared" si="1"/>
        <v>34</v>
      </c>
      <c r="N96" s="49">
        <f>Table1[[#This Row],[Skor]]/44*100</f>
        <v>77.272727272727266</v>
      </c>
      <c r="O96" s="50" t="s">
        <v>119</v>
      </c>
    </row>
    <row r="97" spans="1:15" x14ac:dyDescent="0.3">
      <c r="A97" s="51" t="s">
        <v>102</v>
      </c>
      <c r="B97" s="52">
        <v>4</v>
      </c>
      <c r="C97" s="52">
        <v>4</v>
      </c>
      <c r="D97" s="52">
        <v>4</v>
      </c>
      <c r="E97" s="52">
        <v>4</v>
      </c>
      <c r="F97" s="52">
        <v>4</v>
      </c>
      <c r="G97" s="52">
        <v>4</v>
      </c>
      <c r="H97" s="52">
        <v>4</v>
      </c>
      <c r="I97" s="52">
        <v>3</v>
      </c>
      <c r="J97" s="52">
        <v>3</v>
      </c>
      <c r="K97" s="52">
        <v>4</v>
      </c>
      <c r="L97" s="52">
        <v>4</v>
      </c>
      <c r="M97" s="48">
        <f t="shared" si="1"/>
        <v>42</v>
      </c>
      <c r="N97" s="49">
        <f>Table1[[#This Row],[Skor]]/44*100</f>
        <v>95.454545454545453</v>
      </c>
      <c r="O97" s="50" t="s">
        <v>118</v>
      </c>
    </row>
    <row r="98" spans="1:15" x14ac:dyDescent="0.3">
      <c r="A98" s="46" t="s">
        <v>103</v>
      </c>
      <c r="B98" s="47">
        <v>4</v>
      </c>
      <c r="C98" s="47">
        <v>4</v>
      </c>
      <c r="D98" s="47">
        <v>4</v>
      </c>
      <c r="E98" s="47">
        <v>4</v>
      </c>
      <c r="F98" s="47">
        <v>4</v>
      </c>
      <c r="G98" s="47">
        <v>4</v>
      </c>
      <c r="H98" s="47">
        <v>4</v>
      </c>
      <c r="I98" s="47">
        <v>4</v>
      </c>
      <c r="J98" s="47">
        <v>4</v>
      </c>
      <c r="K98" s="47">
        <v>4</v>
      </c>
      <c r="L98" s="47">
        <v>4</v>
      </c>
      <c r="M98" s="48">
        <f t="shared" si="1"/>
        <v>44</v>
      </c>
      <c r="N98" s="53">
        <f>Table1[[#This Row],[Skor]]/44*100</f>
        <v>100</v>
      </c>
      <c r="O98" s="50" t="s">
        <v>118</v>
      </c>
    </row>
    <row r="99" spans="1:15" x14ac:dyDescent="0.3">
      <c r="A99" s="51" t="s">
        <v>104</v>
      </c>
      <c r="B99" s="52">
        <v>4</v>
      </c>
      <c r="C99" s="52">
        <v>4</v>
      </c>
      <c r="D99" s="52">
        <v>1</v>
      </c>
      <c r="E99" s="52">
        <v>4</v>
      </c>
      <c r="F99" s="52">
        <v>4</v>
      </c>
      <c r="G99" s="52">
        <v>4</v>
      </c>
      <c r="H99" s="52">
        <v>4</v>
      </c>
      <c r="I99" s="52">
        <v>4</v>
      </c>
      <c r="J99" s="52">
        <v>4</v>
      </c>
      <c r="K99" s="52">
        <v>1</v>
      </c>
      <c r="L99" s="52">
        <v>4</v>
      </c>
      <c r="M99" s="48">
        <f>SUM(B99:L99)</f>
        <v>38</v>
      </c>
      <c r="N99" s="49">
        <f>Table1[[#This Row],[Skor]]/44*100</f>
        <v>86.36363636363636</v>
      </c>
      <c r="O99" s="50" t="s">
        <v>118</v>
      </c>
    </row>
    <row r="100" spans="1:15" x14ac:dyDescent="0.3">
      <c r="A100" s="54" t="s">
        <v>115</v>
      </c>
      <c r="B100" s="56">
        <f>AVERAGE(Table1[Butir 1])</f>
        <v>3</v>
      </c>
      <c r="C100" s="56">
        <f>AVERAGE(Table1[Butir 2])</f>
        <v>2.9166666666666665</v>
      </c>
      <c r="D100" s="56">
        <f>AVERAGE(Table1[Butir 3])</f>
        <v>3.2708333333333335</v>
      </c>
      <c r="E100" s="56">
        <f>AVERAGE(Table1[Butir 4])</f>
        <v>2.5104166666666665</v>
      </c>
      <c r="F100" s="56">
        <f>AVERAGE(Table1[Butir 5])</f>
        <v>2.5833333333333335</v>
      </c>
      <c r="G100" s="56">
        <f>AVERAGE(Table1[Butir 6])</f>
        <v>3.1041666666666665</v>
      </c>
      <c r="H100" s="56">
        <f>AVERAGE(Table1[Butir 7])</f>
        <v>2.8854166666666665</v>
      </c>
      <c r="I100" s="56">
        <f>AVERAGE(Table1[Butir 8])</f>
        <v>3.4166666666666665</v>
      </c>
      <c r="J100" s="56">
        <f>AVERAGE(Table1[Butir 9])</f>
        <v>3.4479166666666665</v>
      </c>
      <c r="K100" s="56">
        <f>AVERAGE(Table1[Butir 10])</f>
        <v>2.6666666666666665</v>
      </c>
      <c r="L100" s="56">
        <f>AVERAGE(Table1[Butir 11])</f>
        <v>2.6458333333333335</v>
      </c>
      <c r="M100" s="56">
        <f>AVERAGE(Table1[Skor])</f>
        <v>32.447916666666664</v>
      </c>
      <c r="N100" s="55"/>
      <c r="O100" s="55"/>
    </row>
    <row r="101" spans="1:15" ht="21.6" thickBot="1" x14ac:dyDescent="0.4">
      <c r="A101" s="11"/>
      <c r="B101" s="31"/>
      <c r="C101" s="32"/>
      <c r="D101" s="12"/>
      <c r="E101" s="11"/>
      <c r="K101" s="8"/>
      <c r="L101" s="8"/>
      <c r="M101" s="7"/>
    </row>
    <row r="102" spans="1:15" ht="63" thickBot="1" x14ac:dyDescent="0.4">
      <c r="A102" s="11"/>
      <c r="B102" s="31"/>
      <c r="C102" s="32"/>
      <c r="D102" s="12"/>
      <c r="E102" s="42" t="s">
        <v>134</v>
      </c>
      <c r="F102" s="42" t="s">
        <v>135</v>
      </c>
      <c r="G102" s="42" t="s">
        <v>136</v>
      </c>
      <c r="H102" s="42" t="s">
        <v>126</v>
      </c>
      <c r="I102" s="11"/>
      <c r="J102" s="12"/>
      <c r="K102" s="11"/>
      <c r="M102" s="7"/>
    </row>
    <row r="103" spans="1:15" ht="31.8" thickBot="1" x14ac:dyDescent="0.4">
      <c r="A103" s="11"/>
      <c r="B103" s="31"/>
      <c r="C103" s="11"/>
      <c r="D103" s="12"/>
      <c r="E103" s="39" t="s">
        <v>137</v>
      </c>
      <c r="F103" s="39">
        <v>4</v>
      </c>
      <c r="G103" s="39" t="s">
        <v>138</v>
      </c>
      <c r="H103" s="39" t="s">
        <v>139</v>
      </c>
      <c r="I103" s="11"/>
      <c r="J103" s="12"/>
      <c r="K103" s="11"/>
    </row>
    <row r="104" spans="1:15" ht="31.8" thickBot="1" x14ac:dyDescent="0.4">
      <c r="A104" s="11"/>
      <c r="B104" s="31"/>
      <c r="C104" s="11"/>
      <c r="D104" s="13"/>
      <c r="E104" s="38" t="s">
        <v>140</v>
      </c>
      <c r="F104" s="38">
        <v>4</v>
      </c>
      <c r="G104" s="38" t="s">
        <v>141</v>
      </c>
      <c r="H104" s="38" t="s">
        <v>142</v>
      </c>
      <c r="I104" s="11"/>
      <c r="J104" s="12"/>
      <c r="K104" s="11"/>
    </row>
    <row r="105" spans="1:15" ht="31.8" thickBot="1" x14ac:dyDescent="0.4">
      <c r="A105" s="11"/>
      <c r="B105" s="31"/>
      <c r="C105" s="11"/>
      <c r="D105" s="13"/>
      <c r="E105" s="42" t="s">
        <v>143</v>
      </c>
      <c r="F105" s="42">
        <v>4</v>
      </c>
      <c r="G105" s="42" t="s">
        <v>144</v>
      </c>
      <c r="H105" s="42" t="s">
        <v>145</v>
      </c>
      <c r="I105" s="11"/>
      <c r="J105" s="13"/>
      <c r="K105" s="11"/>
    </row>
    <row r="106" spans="1:15" ht="31.8" thickBot="1" x14ac:dyDescent="0.4">
      <c r="E106" s="39" t="s">
        <v>146</v>
      </c>
      <c r="F106" s="39">
        <v>4</v>
      </c>
      <c r="G106" s="39" t="s">
        <v>147</v>
      </c>
      <c r="H106" s="41">
        <v>0.72</v>
      </c>
      <c r="I106" s="11"/>
      <c r="J106" s="13"/>
      <c r="K106" s="11"/>
    </row>
  </sheetData>
  <phoneticPr fontId="9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Intel Celeron</dc:creator>
  <cp:lastModifiedBy>TwinsAISYAALIYA KEMBAR</cp:lastModifiedBy>
  <dcterms:created xsi:type="dcterms:W3CDTF">2025-10-07T02:55:36Z</dcterms:created>
  <dcterms:modified xsi:type="dcterms:W3CDTF">2025-12-11T16:00:34Z</dcterms:modified>
</cp:coreProperties>
</file>